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FTAR NILAI\1.PRODI D3KP\IBD (Ilmu Biomedik Dasar)\"/>
    </mc:Choice>
  </mc:AlternateContent>
  <xr:revisionPtr revIDLastSave="0" documentId="13_ncr:1_{6AEFDB16-329B-4B60-9118-AF0F859AC5C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4-25" sheetId="1" r:id="rId1"/>
    <sheet name="tgs" sheetId="2" r:id="rId2"/>
    <sheet name="Skill lab" sheetId="6" r:id="rId3"/>
    <sheet name="A&amp;I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N14" i="1" s="1"/>
  <c r="O14" i="1" s="1"/>
  <c r="K15" i="1"/>
  <c r="N15" i="1" s="1"/>
  <c r="O15" i="1" s="1"/>
  <c r="K9" i="1"/>
  <c r="K8" i="1"/>
  <c r="G13" i="7"/>
  <c r="E13" i="7"/>
  <c r="F13" i="7"/>
  <c r="H13" i="7"/>
  <c r="I13" i="7"/>
  <c r="J13" i="7"/>
  <c r="K13" i="7"/>
  <c r="L13" i="7"/>
  <c r="S13" i="7"/>
  <c r="S25" i="7" s="1"/>
  <c r="E24" i="7"/>
  <c r="F24" i="7"/>
  <c r="G24" i="7"/>
  <c r="H24" i="7"/>
  <c r="I24" i="7"/>
  <c r="J24" i="7"/>
  <c r="K24" i="7"/>
  <c r="L24" i="7"/>
  <c r="S24" i="7"/>
  <c r="G25" i="7" l="1"/>
  <c r="I25" i="7"/>
  <c r="E25" i="7"/>
  <c r="L25" i="7"/>
  <c r="K25" i="7"/>
  <c r="J25" i="7"/>
  <c r="H25" i="7"/>
  <c r="F25" i="7"/>
  <c r="O25" i="6"/>
  <c r="K9" i="2" l="1"/>
  <c r="K10" i="2"/>
  <c r="K11" i="2"/>
  <c r="K12" i="2"/>
  <c r="K13" i="2"/>
  <c r="K14" i="2"/>
  <c r="K15" i="2"/>
  <c r="K8" i="2"/>
  <c r="O21" i="6" l="1"/>
  <c r="O22" i="6"/>
  <c r="O23" i="6"/>
  <c r="O24" i="6"/>
  <c r="O26" i="6"/>
  <c r="O27" i="6"/>
  <c r="O20" i="6"/>
  <c r="N9" i="1" l="1"/>
  <c r="N10" i="1"/>
  <c r="N11" i="1"/>
  <c r="N12" i="1"/>
  <c r="N13" i="1"/>
  <c r="N8" i="1"/>
  <c r="P13" i="6"/>
  <c r="O13" i="6"/>
  <c r="P12" i="6"/>
  <c r="O12" i="6"/>
  <c r="O11" i="6"/>
  <c r="P10" i="6"/>
  <c r="O10" i="6"/>
  <c r="P9" i="6"/>
  <c r="O9" i="6"/>
  <c r="P8" i="6"/>
  <c r="O8" i="6"/>
  <c r="P7" i="6"/>
  <c r="O7" i="6"/>
  <c r="P6" i="6"/>
  <c r="O6" i="6"/>
  <c r="O9" i="1" l="1"/>
  <c r="O10" i="1"/>
  <c r="O11" i="1"/>
  <c r="O12" i="1"/>
  <c r="O13" i="1"/>
  <c r="O8" i="1"/>
</calcChain>
</file>

<file path=xl/sharedStrings.xml><?xml version="1.0" encoding="utf-8"?>
<sst xmlns="http://schemas.openxmlformats.org/spreadsheetml/2006/main" count="254" uniqueCount="156">
  <si>
    <t>NO</t>
  </si>
  <si>
    <t>NIM</t>
  </si>
  <si>
    <t>NAMA MHS</t>
  </si>
  <si>
    <t>Sumatif 2</t>
  </si>
  <si>
    <t>TEORI</t>
  </si>
  <si>
    <t xml:space="preserve">NILAI </t>
  </si>
  <si>
    <t>NILAI</t>
  </si>
  <si>
    <t>TUGAS</t>
  </si>
  <si>
    <t>SOFTSKILL</t>
  </si>
  <si>
    <t>SKILL LAB</t>
  </si>
  <si>
    <t>AKHIR</t>
  </si>
  <si>
    <t>Sumatif 1</t>
  </si>
  <si>
    <t xml:space="preserve">Yogyakarta, </t>
  </si>
  <si>
    <t>Dosen Koordinator Mata Kuliah……</t>
  </si>
  <si>
    <t>REKAPITULASI NILAI PENUGASAN</t>
  </si>
  <si>
    <t>INDV</t>
  </si>
  <si>
    <t>Tugas 1</t>
  </si>
  <si>
    <t>Tugas 2</t>
  </si>
  <si>
    <t>Tugas 3</t>
  </si>
  <si>
    <t>REKAPITULASI NILAI MATA KULIAH ILMU BIOMEDIK DASAR</t>
  </si>
  <si>
    <t>: Gambar Sistem perkemihan</t>
  </si>
  <si>
    <t>: Makalah fisika bio-optik</t>
  </si>
  <si>
    <t>MATA KULIAH IBD</t>
  </si>
  <si>
    <t>Keterangan :</t>
  </si>
  <si>
    <t>Tugas 4</t>
  </si>
  <si>
    <t>Tugas 5</t>
  </si>
  <si>
    <t>Tugas 6</t>
  </si>
  <si>
    <t>: Mikrobiologi</t>
  </si>
  <si>
    <t>: Gambar Sistem skeletal</t>
  </si>
  <si>
    <t>: Gambar Sistem Cardio</t>
  </si>
  <si>
    <t>: Gambar Sistem Pernapasan</t>
  </si>
  <si>
    <t>AVG</t>
  </si>
  <si>
    <t>SEMESTER I</t>
  </si>
  <si>
    <t>NAMA MAHASISWA</t>
  </si>
  <si>
    <t>Respirasi</t>
  </si>
  <si>
    <t>Urinaria</t>
  </si>
  <si>
    <t>MK: ILMU BIOMEDIK DASAR</t>
  </si>
  <si>
    <t>MK: ILMU BIOMEDIK DASAR (UJIAN ULANG)</t>
  </si>
  <si>
    <t>(drh. Ignatius Djuniarto, S.Kep.,MMR)</t>
  </si>
  <si>
    <t>(drh. Ignatius Djuniarto, S.Kep,MMR.)</t>
  </si>
  <si>
    <t>Dosen Koordinator Mata Kuliah IBD</t>
  </si>
  <si>
    <t>Skeletal</t>
  </si>
  <si>
    <t>Muskulo</t>
  </si>
  <si>
    <t>Cardio</t>
  </si>
  <si>
    <t>1 sd 10</t>
  </si>
  <si>
    <t>11 sd 20</t>
  </si>
  <si>
    <t>21 sd 30</t>
  </si>
  <si>
    <t>31 sd 40</t>
  </si>
  <si>
    <t>41 sd 50</t>
  </si>
  <si>
    <t>51 sd 60</t>
  </si>
  <si>
    <t>61 sd 70</t>
  </si>
  <si>
    <t xml:space="preserve">71 sd 80 </t>
  </si>
  <si>
    <t>81 sd 90</t>
  </si>
  <si>
    <t>total</t>
  </si>
  <si>
    <t>avg</t>
  </si>
  <si>
    <t>A</t>
  </si>
  <si>
    <t>A/B</t>
  </si>
  <si>
    <t>B</t>
  </si>
  <si>
    <t>1= Djun</t>
  </si>
  <si>
    <t>91-100</t>
  </si>
  <si>
    <t>Hasil ujian ulang</t>
  </si>
  <si>
    <t>Neuro</t>
  </si>
  <si>
    <t>Endokrin</t>
  </si>
  <si>
    <t>B/C</t>
  </si>
  <si>
    <t>drh. Ignatius Djuniarto, S.Kep., MMR.</t>
  </si>
  <si>
    <t>Ign. Djuniarto</t>
  </si>
  <si>
    <t>Muskulo, Neuro-endo, Integumen, P,Indra</t>
  </si>
  <si>
    <t>Respirasi, Pencernaan, Reprod</t>
  </si>
  <si>
    <t>P. Indra</t>
  </si>
  <si>
    <t>Pnecerna</t>
  </si>
  <si>
    <t>reproduk</t>
  </si>
  <si>
    <t>Pencerna</t>
  </si>
  <si>
    <t>SEMESTER GASAL T.A 2024/2025</t>
  </si>
  <si>
    <t>PRODI KEPERAWATAN PROGRAM DIPLOMA TIGA STIKES WIRA HUSADA YOGYAKARTA</t>
  </si>
  <si>
    <t>STIKES WIRA HUSADA YOYAKARTA</t>
  </si>
  <si>
    <t>NILAI UJIAN PRAKTIKUM LAB MAHASISWA PRODI KEPERAWATAN PROGRAM D3 SEM 1 TA 2024-2025</t>
  </si>
  <si>
    <t>Komponen</t>
  </si>
  <si>
    <t>Indikator</t>
  </si>
  <si>
    <t>Ketrampilan yang dinilai</t>
  </si>
  <si>
    <t>Cara berpakaian, cara berhias, kelengkapan atribut</t>
  </si>
  <si>
    <t xml:space="preserve">Berpakaian bersih, rapi dan sopan, menggunakan make-up sewajarnya, menggunakan perhiasan tidak berlebihan. </t>
  </si>
  <si>
    <t>Kemampuan menyelesaikan masalah</t>
  </si>
  <si>
    <t>Memahami masalah, menyusun strategi penyelesaian masalah dan mampu mengambil keputusan</t>
  </si>
  <si>
    <t>Mampu menganalisis masalah, menemukan solusi dan memecahkan masalah</t>
  </si>
  <si>
    <t>Ketrampilan mengelola emosi</t>
  </si>
  <si>
    <t>Mampu menenangkan diri dan mengatur emosi</t>
  </si>
  <si>
    <t>Mampu memahami dan mengelola emosi serta menempatkan emosi sesuai dengan keadaan</t>
  </si>
  <si>
    <t>Health care</t>
  </si>
  <si>
    <t>Menjaga kebersihan diri dan lingkungan, mampu memelihara kesehatan</t>
  </si>
  <si>
    <t>Penampilan diri dan lingkungan bersih, mampu memelihara kesehatan</t>
  </si>
  <si>
    <t>Ketrampilan interpersonal</t>
  </si>
  <si>
    <t>Kemampuan untuk bersosialisasi, kemampuan untuk bekerjasama dalam tim</t>
  </si>
  <si>
    <t>Mampu bersosialisasi dan bekerjasama dalam tim</t>
  </si>
  <si>
    <t>Ketrampilan intrapersonal</t>
  </si>
  <si>
    <t>Percaya diri, manajemen diri</t>
  </si>
  <si>
    <t>Memiliki kepercayaan diri, kemampuan melakukan manajemen diri</t>
  </si>
  <si>
    <t>Menanggapi permasalahan dengan cepat dan tepat</t>
  </si>
  <si>
    <t>Mampu  memecahkan masalah dan mengambil keputusan</t>
  </si>
  <si>
    <t>Cara berfikir</t>
  </si>
  <si>
    <t>Kreativitas dan Inovasi</t>
  </si>
  <si>
    <t>Mahasiswa mampu berfikir untuk menemukan ide baru terhadap obyek/penugasan yang diberikan dosen</t>
  </si>
  <si>
    <t>Berfikir kritis, pemecahan masalah, membuat keputusan</t>
  </si>
  <si>
    <t>Mahasiswa mampu menemukan solusi terbaru terhadap masalah yang diberikan selama pembelajaran</t>
  </si>
  <si>
    <t>Cara bekerja</t>
  </si>
  <si>
    <t>Komunikasi</t>
  </si>
  <si>
    <t>Mahasiswa mampu meng komunikasikan ide baru kepada teman, dan dosen</t>
  </si>
  <si>
    <t>Kolaborasi</t>
  </si>
  <si>
    <t>Mahasiswa mampu bekerja dalam tim untuk menyalurkan ide baru untuk semakin berkembang</t>
  </si>
  <si>
    <t>Alat untuk bekerja</t>
  </si>
  <si>
    <t>Literasi Informasi, literasi media</t>
  </si>
  <si>
    <t>Mahasiswa mampu mencari dan menggunakan ide baru yang terdapat pada sumber belajar terbaru (buku, publikasi ilmiah)</t>
  </si>
  <si>
    <t>Literasi Tehnologi Informasi Kesehatan</t>
  </si>
  <si>
    <t>Mampu menggunakan teknologi digital,alat komunikasi, atau jaringan informasi kesehatan secara baik dan legal dalam membangun masyarakat berpengetahuan.</t>
  </si>
  <si>
    <t>JUMLAH</t>
  </si>
  <si>
    <t>No</t>
  </si>
  <si>
    <t>RUBRIK PENILAIAN INOVATIF BAGI MAHASISWA PRODI KEPERAWATAN (D3)</t>
  </si>
  <si>
    <r>
      <t>C</t>
    </r>
    <r>
      <rPr>
        <i/>
        <sz val="10"/>
        <color theme="1"/>
        <rFont val="Times New Roman"/>
        <family val="1"/>
      </rPr>
      <t>ritical thinking</t>
    </r>
  </si>
  <si>
    <r>
      <t>Penampilan diri (</t>
    </r>
    <r>
      <rPr>
        <i/>
        <sz val="10"/>
        <color theme="1"/>
        <rFont val="Times New Roman"/>
        <family val="1"/>
      </rPr>
      <t>personal appearance</t>
    </r>
    <r>
      <rPr>
        <sz val="10"/>
        <color theme="1"/>
        <rFont val="Times New Roman"/>
        <family val="1"/>
      </rPr>
      <t>)</t>
    </r>
  </si>
  <si>
    <t>RUBRIK PENILAIAN ADAPTIF BAGI MAHASISWA PRODI KEPERAWATAN (D3)</t>
  </si>
  <si>
    <t>2=Andri</t>
  </si>
  <si>
    <t>3= Djun</t>
  </si>
  <si>
    <t>4= Andri</t>
  </si>
  <si>
    <t>5= Eva</t>
  </si>
  <si>
    <t>Yogyakarta, 17 FEBRUARI 2025</t>
  </si>
  <si>
    <t>D3KP2405296</t>
  </si>
  <si>
    <t>ERNAWATI</t>
  </si>
  <si>
    <t>D3KP2405297</t>
  </si>
  <si>
    <t>MOCH FICKRY IKBAL UZZAKI</t>
  </si>
  <si>
    <t>D3KP2405298</t>
  </si>
  <si>
    <t>CLARISTA DANIELA TAPAHA</t>
  </si>
  <si>
    <t>D3KP2405299</t>
  </si>
  <si>
    <t>AYUNDA SEKAR LUKITA</t>
  </si>
  <si>
    <t>D3KP2405301</t>
  </si>
  <si>
    <t>MELINCE GOBAI</t>
  </si>
  <si>
    <t>D3KP2405302</t>
  </si>
  <si>
    <t>SUCI AMALIA NATA PRATIWI</t>
  </si>
  <si>
    <t>D3KP2405303</t>
  </si>
  <si>
    <t>DELA AYU OKTAVIA</t>
  </si>
  <si>
    <t>D3KP2405304</t>
  </si>
  <si>
    <t>NILNA MASKUNATAN NAFISA</t>
  </si>
  <si>
    <t>C</t>
  </si>
  <si>
    <t>C/D</t>
  </si>
  <si>
    <t>D</t>
  </si>
  <si>
    <t>Andri</t>
  </si>
  <si>
    <t>Ernawati</t>
  </si>
  <si>
    <t>Clarista</t>
  </si>
  <si>
    <t>M.Fickry</t>
  </si>
  <si>
    <t>Ayunda</t>
  </si>
  <si>
    <t>Melince</t>
  </si>
  <si>
    <t>Suci</t>
  </si>
  <si>
    <t>Dela</t>
  </si>
  <si>
    <t>Nilna</t>
  </si>
  <si>
    <t>A&amp;I (10%)</t>
  </si>
  <si>
    <t>NILAI MUTU</t>
  </si>
  <si>
    <t>Djun</t>
  </si>
  <si>
    <t>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</si>
</sst>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.0"/>
    <numFmt numFmtId="166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3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0" xfId="0" applyFont="1" applyFill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9" fontId="7" fillId="3" borderId="5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0" borderId="0" xfId="0" applyFont="1"/>
    <xf numFmtId="164" fontId="3" fillId="0" borderId="0" xfId="0" applyNumberFormat="1" applyFont="1"/>
    <xf numFmtId="2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11" fillId="5" borderId="0" xfId="0" applyFont="1" applyFill="1" applyAlignment="1">
      <alignment horizontal="center"/>
    </xf>
    <xf numFmtId="0" fontId="1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/>
    <xf numFmtId="0" fontId="13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166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5" fontId="0" fillId="0" borderId="0" xfId="0" applyNumberFormat="1"/>
    <xf numFmtId="1" fontId="3" fillId="0" borderId="1" xfId="0" applyNumberFormat="1" applyFont="1" applyBorder="1" applyAlignment="1">
      <alignment horizontal="center"/>
    </xf>
    <xf numFmtId="165" fontId="17" fillId="4" borderId="0" xfId="0" applyNumberFormat="1" applyFont="1" applyFill="1"/>
    <xf numFmtId="0" fontId="0" fillId="0" borderId="1" xfId="0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2" borderId="0" xfId="0" applyFont="1" applyFill="1" applyAlignment="1">
      <alignment horizontal="center" vertical="top" wrapText="1"/>
    </xf>
    <xf numFmtId="2" fontId="0" fillId="0" borderId="0" xfId="0" applyNumberFormat="1" applyAlignment="1">
      <alignment horizontal="center"/>
    </xf>
    <xf numFmtId="0" fontId="0" fillId="2" borderId="0" xfId="0" applyFill="1" applyAlignment="1">
      <alignment horizontal="center" vertical="center"/>
    </xf>
    <xf numFmtId="0" fontId="13" fillId="0" borderId="1" xfId="0" applyFont="1" applyBorder="1"/>
    <xf numFmtId="0" fontId="1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6" fontId="13" fillId="0" borderId="5" xfId="0" applyNumberFormat="1" applyFont="1" applyBorder="1" applyAlignment="1">
      <alignment horizontal="center"/>
    </xf>
    <xf numFmtId="17" fontId="13" fillId="0" borderId="5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1" fontId="19" fillId="0" borderId="5" xfId="0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1" fontId="19" fillId="0" borderId="5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1" fillId="2" borderId="0" xfId="1" applyFill="1" applyAlignment="1">
      <alignment horizontal="center"/>
    </xf>
    <xf numFmtId="165" fontId="0" fillId="0" borderId="1" xfId="0" applyNumberFormat="1" applyBorder="1" applyAlignment="1">
      <alignment horizontal="left" vertical="center"/>
    </xf>
    <xf numFmtId="0" fontId="2" fillId="0" borderId="8" xfId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8" xfId="0" applyFont="1" applyFill="1" applyBorder="1"/>
    <xf numFmtId="0" fontId="2" fillId="0" borderId="0" xfId="1" applyFont="1" applyAlignment="1">
      <alignment horizontal="center"/>
    </xf>
    <xf numFmtId="0" fontId="13" fillId="0" borderId="0" xfId="0" applyFont="1" applyAlignment="1">
      <alignment horizontal="left"/>
    </xf>
    <xf numFmtId="0" fontId="1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/>
    <xf numFmtId="0" fontId="4" fillId="0" borderId="1" xfId="2" quotePrefix="1" applyFont="1" applyBorder="1" applyAlignment="1">
      <alignment horizontal="center" wrapText="1"/>
    </xf>
    <xf numFmtId="0" fontId="4" fillId="0" borderId="1" xfId="2" applyFont="1" applyBorder="1" applyAlignment="1">
      <alignment horizontal="center" wrapText="1"/>
    </xf>
    <xf numFmtId="0" fontId="19" fillId="0" borderId="5" xfId="0" applyFont="1" applyBorder="1" applyAlignment="1">
      <alignment horizontal="center" vertical="center"/>
    </xf>
    <xf numFmtId="0" fontId="5" fillId="0" borderId="1" xfId="0" applyFont="1" applyBorder="1"/>
    <xf numFmtId="1" fontId="19" fillId="0" borderId="13" xfId="0" applyNumberFormat="1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1" fontId="19" fillId="0" borderId="13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3" fillId="0" borderId="0" xfId="0" applyNumberFormat="1" applyFont="1"/>
    <xf numFmtId="2" fontId="3" fillId="2" borderId="0" xfId="0" applyNumberFormat="1" applyFont="1" applyFill="1" applyAlignment="1">
      <alignment horizontal="center" vertical="center"/>
    </xf>
    <xf numFmtId="2" fontId="15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9" fontId="7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166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0" fontId="4" fillId="0" borderId="0" xfId="2" applyFont="1" applyAlignment="1">
      <alignment horizontal="center" wrapText="1"/>
    </xf>
    <xf numFmtId="165" fontId="3" fillId="0" borderId="0" xfId="0" applyNumberFormat="1" applyFont="1" applyAlignment="1">
      <alignment horizontal="center"/>
    </xf>
    <xf numFmtId="0" fontId="0" fillId="0" borderId="8" xfId="0" applyBorder="1" applyAlignment="1">
      <alignment horizontal="left"/>
    </xf>
    <xf numFmtId="1" fontId="19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/>
    </xf>
    <xf numFmtId="0" fontId="20" fillId="0" borderId="3" xfId="0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5" fillId="0" borderId="7" xfId="0" applyFont="1" applyBorder="1"/>
    <xf numFmtId="0" fontId="9" fillId="0" borderId="0" xfId="0" applyFont="1"/>
    <xf numFmtId="0" fontId="4" fillId="0" borderId="0" xfId="0" applyFont="1" applyAlignment="1">
      <alignment horizontal="left"/>
    </xf>
    <xf numFmtId="2" fontId="9" fillId="0" borderId="1" xfId="0" applyNumberFormat="1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21" fillId="0" borderId="1" xfId="0" applyFont="1" applyBorder="1" applyAlignment="1">
      <alignment horizontal="justify" vertical="center"/>
    </xf>
    <xf numFmtId="2" fontId="3" fillId="0" borderId="1" xfId="0" applyNumberFormat="1" applyFont="1" applyBorder="1" applyAlignment="1">
      <alignment horizontal="center" vertical="center"/>
    </xf>
    <xf numFmtId="4" fontId="1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2" fillId="2" borderId="0" xfId="0" applyFont="1" applyFill="1" applyAlignment="1">
      <alignment horizontal="center" vertical="top"/>
    </xf>
    <xf numFmtId="0" fontId="13" fillId="0" borderId="0" xfId="0" applyFont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476250</xdr:colOff>
      <xdr:row>16</xdr:row>
      <xdr:rowOff>165100</xdr:rowOff>
    </xdr:from>
    <xdr:to>
      <xdr:col>13</xdr:col>
      <xdr:colOff>44450</xdr:colOff>
      <xdr:row>21</xdr:row>
      <xdr:rowOff>95250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CFEEC88-C469-455A-85B2-20DCE2DFD6F4}"/>
            </a:ext>
          </a:extLst>
        </xdr:cNvPr>
        <xdr:cNvPicPr/>
      </xdr:nvPicPr>
      <xdr:blipFill rotWithShape="1">
        <a:blip xmlns:r="http://schemas.openxmlformats.org/officeDocument/2006/relationships" r:embed="rId1">
          <a:clrChange>
            <a:clrFrom>
              <a:srgbClr val="F9FAFC"/>
            </a:clrFrom>
            <a:clrTo>
              <a:srgbClr val="F9FAFC">
                <a:alpha val="0"/>
              </a:srgbClr>
            </a:clrTo>
          </a:clrChange>
        </a:blip>
        <a:srcRect l="41729" t="44685" r="43789" b="31649"/>
        <a:stretch/>
      </xdr:blipFill>
      <xdr:spPr bwMode="auto">
        <a:xfrm>
          <a:off x="6921500" y="3390900"/>
          <a:ext cx="1606550" cy="946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30</xdr:row>
      <xdr:rowOff>0</xdr:rowOff>
    </xdr:from>
    <xdr:to>
      <xdr:col>12</xdr:col>
      <xdr:colOff>323850</xdr:colOff>
      <xdr:row>35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7F19D4-9051-469F-82A2-E05A377642BC}"/>
            </a:ext>
          </a:extLst>
        </xdr:cNvPr>
        <xdr:cNvPicPr/>
      </xdr:nvPicPr>
      <xdr:blipFill>
        <a:blip xmlns:r="http://schemas.openxmlformats.org/officeDocument/2006/relationships" r:embed="rId1"/>
        <a:srcRect l="41729" t="40426" r="41979" b="31649"/>
        <a:stretch>
          <a:fillRect/>
        </a:stretch>
      </xdr:blipFill>
      <xdr:spPr bwMode="auto">
        <a:xfrm>
          <a:off x="8105775" y="11068050"/>
          <a:ext cx="9334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9"/>
  <sheetViews>
    <sheetView tabSelected="1" zoomScaleNormal="100" workbookViewId="0">
      <selection sqref="A1:O1"/>
    </sheetView>
  </sheetViews>
  <sheetFormatPr defaultColWidth="9.1796875" defaultRowHeight="14" x14ac:dyDescent="0.3"/>
  <cols>
    <col min="1" max="1" width="4.7265625" style="2" customWidth="1"/>
    <col min="2" max="2" width="12.7265625" style="2" customWidth="1"/>
    <col min="3" max="3" width="26.7265625" style="2" customWidth="1"/>
    <col min="4" max="4" width="7.81640625" style="2" customWidth="1"/>
    <col min="5" max="5" width="7.54296875" style="2" customWidth="1"/>
    <col min="6" max="6" width="1.6328125" style="2" customWidth="1"/>
    <col min="7" max="7" width="5.7265625" style="2" customWidth="1"/>
    <col min="8" max="8" width="6.08984375" style="2" customWidth="1"/>
    <col min="9" max="9" width="7.26953125" style="2" customWidth="1"/>
    <col min="10" max="10" width="8.453125" style="2" customWidth="1"/>
    <col min="11" max="11" width="7.7265625" style="2" customWidth="1"/>
    <col min="12" max="12" width="11.1796875" style="2" customWidth="1"/>
    <col min="13" max="13" width="10.26953125" style="2" customWidth="1"/>
    <col min="14" max="14" width="8" style="2" customWidth="1"/>
    <col min="15" max="15" width="8.7265625" style="2" customWidth="1"/>
    <col min="16" max="16" width="20.81640625" style="2" customWidth="1"/>
    <col min="17" max="16384" width="9.1796875" style="2"/>
  </cols>
  <sheetData>
    <row r="1" spans="1:22" x14ac:dyDescent="0.3">
      <c r="A1" s="142" t="s">
        <v>19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</row>
    <row r="2" spans="1:22" x14ac:dyDescent="0.3">
      <c r="A2" s="142" t="s">
        <v>73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  <row r="3" spans="1:22" x14ac:dyDescent="0.3">
      <c r="A3" s="142" t="s">
        <v>72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1:22" x14ac:dyDescent="0.3">
      <c r="B4" s="20" t="s">
        <v>32</v>
      </c>
    </row>
    <row r="5" spans="1:22" x14ac:dyDescent="0.3">
      <c r="A5" s="4" t="s">
        <v>0</v>
      </c>
      <c r="B5" s="4" t="s">
        <v>1</v>
      </c>
      <c r="C5" s="4" t="s">
        <v>2</v>
      </c>
      <c r="D5" s="136" t="s">
        <v>4</v>
      </c>
      <c r="E5" s="137"/>
      <c r="F5" s="137"/>
      <c r="G5" s="137"/>
      <c r="H5" s="137"/>
      <c r="I5" s="137"/>
      <c r="J5" s="8" t="s">
        <v>5</v>
      </c>
      <c r="K5" s="8" t="s">
        <v>5</v>
      </c>
      <c r="L5" s="8" t="s">
        <v>6</v>
      </c>
      <c r="M5" s="8" t="s">
        <v>6</v>
      </c>
      <c r="N5" s="8" t="s">
        <v>6</v>
      </c>
      <c r="O5" s="139" t="s">
        <v>153</v>
      </c>
    </row>
    <row r="6" spans="1:22" x14ac:dyDescent="0.3">
      <c r="A6" s="5"/>
      <c r="B6" s="5"/>
      <c r="C6" s="5"/>
      <c r="D6" s="138" t="s">
        <v>11</v>
      </c>
      <c r="E6" s="138"/>
      <c r="F6" s="138"/>
      <c r="G6" s="138" t="s">
        <v>3</v>
      </c>
      <c r="H6" s="138"/>
      <c r="I6" s="138"/>
      <c r="J6" s="9" t="s">
        <v>7</v>
      </c>
      <c r="K6" s="9" t="s">
        <v>4</v>
      </c>
      <c r="L6" s="9" t="s">
        <v>8</v>
      </c>
      <c r="M6" s="9" t="s">
        <v>9</v>
      </c>
      <c r="N6" s="9" t="s">
        <v>10</v>
      </c>
      <c r="O6" s="140"/>
      <c r="Q6" s="135"/>
      <c r="R6" s="135"/>
      <c r="S6" s="135"/>
      <c r="T6" s="135"/>
      <c r="U6" s="135"/>
      <c r="V6" s="135"/>
    </row>
    <row r="7" spans="1:22" x14ac:dyDescent="0.3">
      <c r="A7" s="6"/>
      <c r="B7" s="6"/>
      <c r="C7" s="6"/>
      <c r="D7" s="7" t="s">
        <v>154</v>
      </c>
      <c r="E7" s="7" t="s">
        <v>143</v>
      </c>
      <c r="F7" s="7"/>
      <c r="G7" s="7" t="s">
        <v>154</v>
      </c>
      <c r="H7" s="6" t="s">
        <v>143</v>
      </c>
      <c r="I7" s="6" t="s">
        <v>155</v>
      </c>
      <c r="J7" s="16">
        <v>0.2</v>
      </c>
      <c r="K7" s="16">
        <v>0.65</v>
      </c>
      <c r="L7" s="10" t="s">
        <v>152</v>
      </c>
      <c r="M7" s="16">
        <v>0.25</v>
      </c>
      <c r="N7" s="10"/>
      <c r="O7" s="141"/>
    </row>
    <row r="8" spans="1:22" ht="20.149999999999999" customHeight="1" x14ac:dyDescent="0.3">
      <c r="A8" s="122">
        <v>1</v>
      </c>
      <c r="B8" s="123" t="s">
        <v>124</v>
      </c>
      <c r="C8" s="124" t="s">
        <v>125</v>
      </c>
      <c r="D8" s="22">
        <v>35.799999999999997</v>
      </c>
      <c r="E8" s="22">
        <v>37.799999999999997</v>
      </c>
      <c r="F8" s="54"/>
      <c r="G8" s="15">
        <v>0</v>
      </c>
      <c r="H8" s="88">
        <v>0</v>
      </c>
      <c r="I8" s="23">
        <v>0</v>
      </c>
      <c r="J8" s="22">
        <v>81.666666666666671</v>
      </c>
      <c r="K8" s="22">
        <f>((D8*60%+E8*40%)+(G8*45.46%+H8*27.27%+I8*27.7%))/2+J8*20%</f>
        <v>34.633333333333333</v>
      </c>
      <c r="L8" s="22">
        <v>87.28</v>
      </c>
      <c r="M8" s="22">
        <v>0</v>
      </c>
      <c r="N8" s="24">
        <f>SUM(K8*65%)+(L8*10%)+(M8*25%)</f>
        <v>31.239666666666665</v>
      </c>
      <c r="O8" s="30" t="str">
        <f>IF(N8&lt;=35,"E",IF(N8&lt;=45.9,"D",IF(N8&lt;=54.9,"C/D",IF(N8&lt;=60.9,"C",IF(N8&lt;=64.9,"B/C",IF(N8&lt;=75.9,"B",IF(N8&lt;=79.9,"A/B","A")))))))</f>
        <v>E</v>
      </c>
      <c r="T8" s="96"/>
    </row>
    <row r="9" spans="1:22" ht="20.149999999999999" customHeight="1" x14ac:dyDescent="0.3">
      <c r="A9" s="122">
        <v>2</v>
      </c>
      <c r="B9" s="124" t="s">
        <v>126</v>
      </c>
      <c r="C9" s="124" t="s">
        <v>127</v>
      </c>
      <c r="D9" s="22">
        <v>56.9</v>
      </c>
      <c r="E9" s="22">
        <v>67.069999999999993</v>
      </c>
      <c r="F9" s="54"/>
      <c r="G9" s="15">
        <v>50</v>
      </c>
      <c r="H9" s="89">
        <v>46</v>
      </c>
      <c r="I9" s="23">
        <v>48</v>
      </c>
      <c r="J9" s="22">
        <v>81.666666666666671</v>
      </c>
      <c r="K9" s="22">
        <f>((D9*60%+E9*40%)+(G9*45.46%+H9*27.27%+I9*27.7%))/2+J9*20%</f>
        <v>71.102433333333337</v>
      </c>
      <c r="L9" s="22">
        <v>90.63</v>
      </c>
      <c r="M9" s="35">
        <v>79</v>
      </c>
      <c r="N9" s="24">
        <f>SUM(K9*65%)+(L9*10%)+(M9*25%)</f>
        <v>75.029581666666672</v>
      </c>
      <c r="O9" s="30" t="str">
        <f t="shared" ref="O9:O15" si="0">IF(N9&lt;=35,"E",IF(N9&lt;=45.9,"D",IF(N9&lt;=54.9,"C/D",IF(N9&lt;=60.9,"C",IF(N9&lt;=64.9,"B/C",IF(N9&lt;=75.9,"B",IF(N9&lt;=79.9,"A/B","A")))))))</f>
        <v>B</v>
      </c>
      <c r="P9" s="25"/>
      <c r="T9" s="96"/>
    </row>
    <row r="10" spans="1:22" ht="20.149999999999999" customHeight="1" x14ac:dyDescent="0.3">
      <c r="A10" s="122">
        <v>3</v>
      </c>
      <c r="B10" s="124" t="s">
        <v>128</v>
      </c>
      <c r="C10" s="124" t="s">
        <v>129</v>
      </c>
      <c r="D10" s="22">
        <v>23.8</v>
      </c>
      <c r="E10" s="22">
        <v>24.39</v>
      </c>
      <c r="F10" s="54"/>
      <c r="G10" s="15">
        <v>32.9</v>
      </c>
      <c r="H10" s="88">
        <v>28</v>
      </c>
      <c r="I10" s="23">
        <v>59</v>
      </c>
      <c r="J10" s="22">
        <v>76.666666666666671</v>
      </c>
      <c r="K10" s="22">
        <f t="shared" ref="K10:K15" si="1">((D10*60%+E10*40%)+(G10*45.46%+H10*27.27%+I10*27.7%))/2+J10*20%</f>
        <v>46.818803333333335</v>
      </c>
      <c r="L10" s="22">
        <v>74.55</v>
      </c>
      <c r="M10" s="22">
        <v>70</v>
      </c>
      <c r="N10" s="24">
        <f>SUM(K10*65%)+(L10*10%)+(M10*25%)</f>
        <v>55.387222166666668</v>
      </c>
      <c r="O10" s="30" t="str">
        <f t="shared" si="0"/>
        <v>C</v>
      </c>
      <c r="P10" s="25"/>
      <c r="T10" s="96"/>
    </row>
    <row r="11" spans="1:22" ht="20.149999999999999" customHeight="1" x14ac:dyDescent="0.3">
      <c r="A11" s="122">
        <v>4</v>
      </c>
      <c r="B11" s="124" t="s">
        <v>130</v>
      </c>
      <c r="C11" s="124" t="s">
        <v>131</v>
      </c>
      <c r="D11" s="22">
        <v>47.75</v>
      </c>
      <c r="E11" s="22">
        <v>52.44</v>
      </c>
      <c r="F11" s="54"/>
      <c r="G11" s="15">
        <v>44.3</v>
      </c>
      <c r="H11" s="89">
        <v>58</v>
      </c>
      <c r="I11" s="23">
        <v>80</v>
      </c>
      <c r="J11" s="22">
        <v>80.833333333333329</v>
      </c>
      <c r="K11" s="22">
        <f t="shared" si="1"/>
        <v>70.037356666666668</v>
      </c>
      <c r="L11" s="22">
        <v>87.28</v>
      </c>
      <c r="M11" s="22">
        <v>71</v>
      </c>
      <c r="N11" s="24">
        <f>SUM(K11*65%)+(L11*10%)+(M11*25%)</f>
        <v>72.002281833333342</v>
      </c>
      <c r="O11" s="30" t="str">
        <f t="shared" si="0"/>
        <v>B</v>
      </c>
      <c r="P11" s="25"/>
      <c r="T11" s="96"/>
    </row>
    <row r="12" spans="1:22" ht="20.149999999999999" customHeight="1" x14ac:dyDescent="0.3">
      <c r="A12" s="122">
        <v>5</v>
      </c>
      <c r="B12" s="124" t="s">
        <v>132</v>
      </c>
      <c r="C12" s="124" t="s">
        <v>133</v>
      </c>
      <c r="D12" s="22">
        <v>12.9</v>
      </c>
      <c r="E12" s="22">
        <v>8.5299999999999994</v>
      </c>
      <c r="F12" s="54"/>
      <c r="G12" s="15">
        <v>10</v>
      </c>
      <c r="H12" s="89">
        <v>10</v>
      </c>
      <c r="I12" s="23">
        <v>10</v>
      </c>
      <c r="J12" s="22">
        <v>70.166666666666671</v>
      </c>
      <c r="K12" s="22">
        <f t="shared" si="1"/>
        <v>24.630833333333335</v>
      </c>
      <c r="L12" s="22">
        <v>68.010000000000005</v>
      </c>
      <c r="M12" s="22">
        <v>0</v>
      </c>
      <c r="N12" s="24">
        <f t="shared" ref="N12:N15" si="2">SUM(K12*65%)+(L12*10%)+(M12*25%)</f>
        <v>22.811041666666672</v>
      </c>
      <c r="O12" s="30" t="str">
        <f t="shared" si="0"/>
        <v>E</v>
      </c>
      <c r="P12" s="25"/>
      <c r="T12" s="96"/>
    </row>
    <row r="13" spans="1:22" ht="20.149999999999999" customHeight="1" x14ac:dyDescent="0.3">
      <c r="A13" s="122">
        <v>6</v>
      </c>
      <c r="B13" s="124" t="s">
        <v>134</v>
      </c>
      <c r="C13" s="124" t="s">
        <v>135</v>
      </c>
      <c r="D13" s="22">
        <v>59.33</v>
      </c>
      <c r="E13" s="133">
        <v>69.510000000000005</v>
      </c>
      <c r="F13" s="54"/>
      <c r="G13" s="15">
        <v>50.5</v>
      </c>
      <c r="H13" s="54">
        <v>58</v>
      </c>
      <c r="I13" s="23">
        <v>75</v>
      </c>
      <c r="J13" s="22">
        <v>80.833333333333329</v>
      </c>
      <c r="K13" s="22">
        <f t="shared" si="1"/>
        <v>77.642116666666666</v>
      </c>
      <c r="L13" s="22">
        <v>86.83</v>
      </c>
      <c r="M13" s="22">
        <v>74.5</v>
      </c>
      <c r="N13" s="24">
        <f t="shared" si="2"/>
        <v>77.775375833333328</v>
      </c>
      <c r="O13" s="30" t="str">
        <f t="shared" si="0"/>
        <v>A/B</v>
      </c>
      <c r="P13" s="25"/>
      <c r="T13" s="96"/>
    </row>
    <row r="14" spans="1:22" ht="20.149999999999999" customHeight="1" x14ac:dyDescent="0.3">
      <c r="A14" s="122">
        <v>7</v>
      </c>
      <c r="B14" s="124" t="s">
        <v>136</v>
      </c>
      <c r="C14" s="124" t="s">
        <v>137</v>
      </c>
      <c r="D14" s="22">
        <v>73.7</v>
      </c>
      <c r="E14" s="133">
        <v>92.68</v>
      </c>
      <c r="F14" s="54"/>
      <c r="G14" s="15">
        <v>75.7</v>
      </c>
      <c r="H14" s="54">
        <v>84</v>
      </c>
      <c r="I14" s="23">
        <v>78</v>
      </c>
      <c r="J14" s="22">
        <v>86.7</v>
      </c>
      <c r="K14" s="22">
        <f t="shared" si="1"/>
        <v>97.449010000000001</v>
      </c>
      <c r="L14" s="22">
        <v>90.33</v>
      </c>
      <c r="M14" s="22">
        <v>90</v>
      </c>
      <c r="N14" s="24">
        <f t="shared" si="2"/>
        <v>94.874856500000007</v>
      </c>
      <c r="O14" s="30" t="str">
        <f t="shared" si="0"/>
        <v>A</v>
      </c>
      <c r="P14" s="25"/>
      <c r="T14" s="96"/>
    </row>
    <row r="15" spans="1:22" ht="20.149999999999999" customHeight="1" x14ac:dyDescent="0.3">
      <c r="A15" s="122">
        <v>8</v>
      </c>
      <c r="B15" s="124" t="s">
        <v>138</v>
      </c>
      <c r="C15" s="124" t="s">
        <v>139</v>
      </c>
      <c r="D15" s="22">
        <v>43.3</v>
      </c>
      <c r="E15" s="22">
        <v>39.020000000000003</v>
      </c>
      <c r="F15" s="54"/>
      <c r="G15" s="15">
        <v>50</v>
      </c>
      <c r="H15" s="88">
        <v>35.200000000000003</v>
      </c>
      <c r="I15" s="23">
        <v>55</v>
      </c>
      <c r="J15" s="22">
        <v>80.833333333333329</v>
      </c>
      <c r="K15" s="22">
        <f t="shared" si="1"/>
        <v>60.742686666666671</v>
      </c>
      <c r="L15" s="22">
        <v>86.83</v>
      </c>
      <c r="M15" s="35">
        <v>71.5</v>
      </c>
      <c r="N15" s="24">
        <f t="shared" si="2"/>
        <v>66.040746333333345</v>
      </c>
      <c r="O15" s="30" t="str">
        <f t="shared" si="0"/>
        <v>B</v>
      </c>
      <c r="P15" s="25"/>
      <c r="T15" s="96"/>
    </row>
    <row r="16" spans="1:22" ht="16" customHeight="1" x14ac:dyDescent="0.3">
      <c r="A16" s="11"/>
      <c r="B16" s="126" t="s">
        <v>58</v>
      </c>
      <c r="C16" s="126"/>
      <c r="D16" s="125" t="s">
        <v>55</v>
      </c>
      <c r="E16" s="91"/>
      <c r="K16" s="40" t="s">
        <v>123</v>
      </c>
      <c r="L16" s="40"/>
      <c r="M16" s="40"/>
      <c r="N16" s="40"/>
      <c r="O16" s="40"/>
      <c r="P16" s="14"/>
    </row>
    <row r="17" spans="1:19" ht="16" customHeight="1" x14ac:dyDescent="0.3">
      <c r="A17" s="11"/>
      <c r="B17" s="127" t="s">
        <v>119</v>
      </c>
      <c r="C17" s="13"/>
      <c r="D17" s="91" t="s">
        <v>56</v>
      </c>
      <c r="E17" s="91"/>
      <c r="K17" s="135" t="s">
        <v>40</v>
      </c>
      <c r="L17" s="135"/>
      <c r="M17" s="135"/>
      <c r="N17" s="135"/>
      <c r="P17" s="14"/>
    </row>
    <row r="18" spans="1:19" ht="16" customHeight="1" x14ac:dyDescent="0.3">
      <c r="A18" s="11"/>
      <c r="B18" s="127" t="s">
        <v>120</v>
      </c>
      <c r="C18" s="13"/>
      <c r="D18" s="91" t="s">
        <v>57</v>
      </c>
      <c r="E18" s="91"/>
      <c r="P18" s="14"/>
    </row>
    <row r="19" spans="1:19" ht="16" customHeight="1" x14ac:dyDescent="0.3">
      <c r="A19" s="11"/>
      <c r="B19" s="127" t="s">
        <v>121</v>
      </c>
      <c r="C19" s="13"/>
      <c r="D19" s="91" t="s">
        <v>63</v>
      </c>
      <c r="E19" s="91"/>
      <c r="P19" s="14"/>
      <c r="S19" s="40"/>
    </row>
    <row r="20" spans="1:19" ht="16" customHeight="1" x14ac:dyDescent="0.3">
      <c r="A20" s="11"/>
      <c r="B20" s="127" t="s">
        <v>122</v>
      </c>
      <c r="C20" s="13"/>
      <c r="D20" s="91" t="s">
        <v>140</v>
      </c>
      <c r="E20" s="91"/>
      <c r="P20" s="14"/>
      <c r="S20" s="40"/>
    </row>
    <row r="21" spans="1:19" ht="16" customHeight="1" x14ac:dyDescent="0.3">
      <c r="A21" s="11"/>
      <c r="B21" s="12"/>
      <c r="C21" s="13"/>
      <c r="D21" s="91" t="s">
        <v>141</v>
      </c>
      <c r="E21" s="91"/>
      <c r="P21" s="14"/>
    </row>
    <row r="22" spans="1:19" ht="16" customHeight="1" x14ac:dyDescent="0.3">
      <c r="A22" s="11"/>
      <c r="B22" s="12"/>
      <c r="C22" s="13"/>
      <c r="D22" s="91" t="s">
        <v>142</v>
      </c>
      <c r="E22" s="3"/>
      <c r="K22" s="135" t="s">
        <v>38</v>
      </c>
      <c r="L22" s="135"/>
      <c r="M22" s="135"/>
      <c r="N22" s="135"/>
      <c r="P22" s="14"/>
    </row>
    <row r="23" spans="1:19" ht="16" customHeight="1" x14ac:dyDescent="0.3">
      <c r="A23" s="11"/>
      <c r="B23" s="12"/>
      <c r="C23" s="13"/>
      <c r="P23" s="14"/>
      <c r="S23" s="40"/>
    </row>
    <row r="24" spans="1:19" ht="16" customHeight="1" x14ac:dyDescent="0.3">
      <c r="A24" s="11"/>
      <c r="B24" s="12"/>
      <c r="C24" s="13"/>
      <c r="P24" s="14"/>
    </row>
    <row r="25" spans="1:19" ht="14.25" customHeight="1" x14ac:dyDescent="0.3">
      <c r="A25" s="11"/>
      <c r="B25" s="12"/>
      <c r="C25" s="13"/>
      <c r="P25" s="14"/>
    </row>
    <row r="26" spans="1:19" s="40" customFormat="1" ht="17.25" customHeight="1" x14ac:dyDescent="0.3">
      <c r="A26" s="37"/>
      <c r="B26" s="38"/>
      <c r="C26" s="39"/>
      <c r="P26" s="41"/>
      <c r="S26" s="2"/>
    </row>
    <row r="27" spans="1:19" s="40" customFormat="1" ht="16" customHeight="1" x14ac:dyDescent="0.35">
      <c r="A27" s="37"/>
      <c r="B27" s="38"/>
      <c r="C27" s="39"/>
      <c r="D27" s="42"/>
      <c r="P27" s="41"/>
    </row>
    <row r="28" spans="1:19" s="40" customFormat="1" x14ac:dyDescent="0.35">
      <c r="D28" s="42"/>
      <c r="E28" s="42"/>
      <c r="F28" s="42"/>
      <c r="G28" s="42"/>
      <c r="H28" s="42"/>
      <c r="I28" s="42"/>
      <c r="P28" s="41"/>
    </row>
    <row r="29" spans="1:19" s="40" customFormat="1" x14ac:dyDescent="0.3">
      <c r="D29" s="42"/>
      <c r="E29" s="42"/>
      <c r="F29" s="42"/>
      <c r="G29" s="42"/>
      <c r="H29" s="42"/>
      <c r="I29" s="42"/>
      <c r="P29" s="41"/>
      <c r="S29" s="2"/>
    </row>
    <row r="30" spans="1:19" s="40" customFormat="1" x14ac:dyDescent="0.3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99"/>
      <c r="S30" s="2"/>
    </row>
    <row r="31" spans="1:19" s="40" customFormat="1" x14ac:dyDescent="0.35">
      <c r="A31" s="100"/>
      <c r="B31" s="100"/>
      <c r="C31" s="100"/>
      <c r="D31" s="101"/>
      <c r="E31" s="101"/>
      <c r="F31" s="101"/>
      <c r="G31" s="101"/>
      <c r="H31" s="101"/>
      <c r="I31" s="101"/>
      <c r="J31" s="102"/>
      <c r="K31" s="102"/>
      <c r="L31" s="102"/>
      <c r="M31" s="102"/>
      <c r="N31" s="102"/>
      <c r="O31" s="102"/>
      <c r="P31" s="99"/>
    </row>
    <row r="32" spans="1:19" s="40" customFormat="1" x14ac:dyDescent="0.35">
      <c r="A32" s="100"/>
      <c r="B32" s="100"/>
      <c r="C32" s="100"/>
      <c r="D32" s="101"/>
      <c r="E32" s="101"/>
      <c r="F32" s="101"/>
      <c r="G32" s="101"/>
      <c r="H32" s="101"/>
      <c r="I32" s="101"/>
      <c r="J32" s="102"/>
      <c r="K32" s="102"/>
      <c r="L32" s="102"/>
      <c r="M32" s="102"/>
      <c r="N32" s="102"/>
      <c r="O32" s="102"/>
      <c r="P32" s="99"/>
    </row>
    <row r="33" spans="1:16" s="40" customFormat="1" x14ac:dyDescent="0.35">
      <c r="A33" s="100"/>
      <c r="B33" s="100"/>
      <c r="C33" s="100"/>
      <c r="D33" s="100"/>
      <c r="E33" s="100"/>
      <c r="F33" s="100"/>
      <c r="G33" s="100"/>
      <c r="H33" s="100"/>
      <c r="I33" s="100"/>
      <c r="J33" s="103"/>
      <c r="K33" s="103"/>
      <c r="L33" s="102"/>
      <c r="M33" s="103"/>
      <c r="N33" s="102"/>
      <c r="O33" s="102"/>
      <c r="P33" s="39"/>
    </row>
    <row r="34" spans="1:16" s="40" customFormat="1" ht="20.149999999999999" customHeight="1" x14ac:dyDescent="0.35">
      <c r="A34" s="104"/>
      <c r="B34" s="105"/>
      <c r="C34" s="106"/>
      <c r="D34" s="107"/>
      <c r="E34" s="97"/>
      <c r="F34" s="108"/>
      <c r="G34" s="99"/>
      <c r="H34" s="97"/>
      <c r="I34" s="97"/>
      <c r="J34" s="97"/>
      <c r="K34" s="108"/>
      <c r="L34" s="97"/>
      <c r="M34" s="97"/>
      <c r="N34" s="109"/>
      <c r="O34" s="100"/>
      <c r="P34" s="97"/>
    </row>
    <row r="35" spans="1:16" s="40" customFormat="1" ht="20.149999999999999" customHeight="1" x14ac:dyDescent="0.35">
      <c r="A35" s="37"/>
      <c r="B35" s="43"/>
      <c r="C35" s="44"/>
      <c r="D35" s="45"/>
      <c r="E35" s="46"/>
      <c r="F35" s="47"/>
      <c r="G35" s="41"/>
      <c r="H35" s="46"/>
      <c r="I35" s="46"/>
      <c r="J35" s="46"/>
      <c r="K35" s="47"/>
      <c r="L35" s="46"/>
      <c r="M35" s="46"/>
      <c r="N35" s="48"/>
      <c r="O35" s="42"/>
      <c r="P35" s="46"/>
    </row>
    <row r="36" spans="1:16" s="40" customFormat="1" ht="20.149999999999999" customHeight="1" x14ac:dyDescent="0.35">
      <c r="A36" s="37"/>
      <c r="B36" s="43"/>
      <c r="C36" s="44"/>
      <c r="D36" s="45"/>
      <c r="E36" s="46"/>
      <c r="F36" s="47"/>
      <c r="G36" s="41"/>
      <c r="H36" s="46"/>
      <c r="I36" s="46"/>
      <c r="J36" s="46"/>
      <c r="K36" s="47"/>
      <c r="L36" s="46"/>
      <c r="M36" s="46"/>
      <c r="N36" s="48"/>
      <c r="O36" s="42"/>
      <c r="P36" s="46"/>
    </row>
    <row r="37" spans="1:16" s="40" customFormat="1" ht="20.149999999999999" customHeight="1" x14ac:dyDescent="0.35">
      <c r="A37" s="37"/>
      <c r="B37" s="43"/>
      <c r="C37" s="44"/>
      <c r="D37" s="45"/>
      <c r="E37" s="46"/>
      <c r="F37" s="47"/>
      <c r="G37" s="41"/>
      <c r="H37" s="46"/>
      <c r="I37" s="46"/>
      <c r="J37" s="46"/>
      <c r="K37" s="47"/>
      <c r="L37" s="46"/>
      <c r="M37" s="46"/>
      <c r="N37" s="48"/>
      <c r="O37" s="42"/>
      <c r="P37" s="46"/>
    </row>
    <row r="38" spans="1:16" s="40" customFormat="1" ht="20.149999999999999" customHeight="1" x14ac:dyDescent="0.35">
      <c r="A38" s="37"/>
      <c r="B38" s="43"/>
      <c r="C38" s="44"/>
      <c r="D38" s="45"/>
      <c r="E38" s="46"/>
      <c r="F38" s="47"/>
      <c r="G38" s="41"/>
      <c r="H38" s="46"/>
      <c r="I38" s="46"/>
      <c r="J38" s="46"/>
      <c r="K38" s="47"/>
      <c r="L38" s="46"/>
      <c r="M38" s="46"/>
      <c r="N38" s="48"/>
      <c r="O38" s="42"/>
      <c r="P38" s="46"/>
    </row>
    <row r="39" spans="1:16" s="40" customFormat="1" ht="20.149999999999999" customHeight="1" x14ac:dyDescent="0.35">
      <c r="A39" s="37"/>
      <c r="B39" s="43"/>
      <c r="C39" s="44"/>
      <c r="D39" s="45"/>
      <c r="E39" s="46"/>
      <c r="F39" s="47"/>
      <c r="G39" s="41"/>
      <c r="H39" s="46"/>
      <c r="I39" s="46"/>
      <c r="J39" s="46"/>
      <c r="K39" s="47"/>
      <c r="L39" s="46"/>
      <c r="M39" s="46"/>
      <c r="N39" s="48"/>
      <c r="O39" s="42"/>
      <c r="P39" s="46"/>
    </row>
    <row r="40" spans="1:16" s="40" customFormat="1" ht="20.149999999999999" customHeight="1" x14ac:dyDescent="0.35">
      <c r="A40" s="37"/>
      <c r="B40" s="43"/>
      <c r="C40" s="44"/>
      <c r="D40" s="45"/>
      <c r="E40" s="46"/>
      <c r="F40" s="47"/>
      <c r="G40" s="41"/>
      <c r="H40" s="46"/>
      <c r="I40" s="46"/>
      <c r="J40" s="46"/>
      <c r="K40" s="47"/>
      <c r="L40" s="46"/>
      <c r="M40" s="46"/>
      <c r="N40" s="48"/>
      <c r="O40" s="42"/>
      <c r="P40" s="46"/>
    </row>
    <row r="41" spans="1:16" s="40" customFormat="1" ht="20.149999999999999" customHeight="1" x14ac:dyDescent="0.35">
      <c r="A41" s="37"/>
      <c r="B41" s="43"/>
      <c r="C41" s="44"/>
      <c r="D41" s="45"/>
      <c r="E41" s="46"/>
      <c r="F41" s="47"/>
      <c r="G41" s="41"/>
      <c r="H41" s="46"/>
      <c r="I41" s="46"/>
      <c r="J41" s="46"/>
      <c r="K41" s="47"/>
      <c r="L41" s="46"/>
      <c r="M41" s="46"/>
      <c r="N41" s="48"/>
      <c r="O41" s="42"/>
    </row>
    <row r="42" spans="1:16" s="40" customFormat="1" ht="20.149999999999999" customHeight="1" x14ac:dyDescent="0.35">
      <c r="A42" s="37"/>
      <c r="B42" s="43"/>
      <c r="C42" s="44"/>
      <c r="D42" s="45"/>
      <c r="E42" s="46"/>
      <c r="F42" s="47"/>
      <c r="G42" s="41"/>
      <c r="H42" s="46"/>
      <c r="I42" s="46"/>
      <c r="J42" s="46"/>
      <c r="K42" s="47"/>
      <c r="L42" s="46"/>
      <c r="M42" s="46"/>
      <c r="N42" s="48"/>
      <c r="O42" s="42"/>
    </row>
    <row r="43" spans="1:16" s="40" customFormat="1" ht="20.149999999999999" customHeight="1" x14ac:dyDescent="0.35">
      <c r="A43" s="37"/>
      <c r="B43" s="43"/>
      <c r="C43" s="44"/>
      <c r="D43" s="45"/>
      <c r="E43" s="46"/>
      <c r="F43" s="47"/>
      <c r="G43" s="41"/>
      <c r="H43" s="46"/>
      <c r="I43" s="46"/>
      <c r="J43" s="46"/>
      <c r="K43" s="47"/>
      <c r="L43" s="46"/>
      <c r="M43" s="46"/>
      <c r="N43" s="48"/>
      <c r="O43" s="42"/>
    </row>
    <row r="44" spans="1:16" s="40" customFormat="1" ht="20.149999999999999" customHeight="1" x14ac:dyDescent="0.35">
      <c r="A44" s="37"/>
      <c r="B44" s="43"/>
      <c r="C44" s="44"/>
      <c r="D44" s="45"/>
      <c r="E44" s="46"/>
      <c r="F44" s="47"/>
      <c r="G44" s="41"/>
      <c r="H44" s="46"/>
      <c r="I44" s="46"/>
      <c r="J44" s="46"/>
      <c r="K44" s="47"/>
      <c r="L44" s="46"/>
      <c r="M44" s="46"/>
      <c r="N44" s="48"/>
      <c r="O44" s="42"/>
    </row>
    <row r="45" spans="1:16" s="40" customFormat="1" ht="20.149999999999999" customHeight="1" x14ac:dyDescent="0.35">
      <c r="A45" s="37"/>
      <c r="B45" s="43"/>
      <c r="C45" s="44"/>
      <c r="D45" s="45"/>
      <c r="E45" s="46"/>
      <c r="F45" s="47"/>
      <c r="G45" s="41"/>
      <c r="H45" s="46"/>
      <c r="I45" s="46"/>
      <c r="J45" s="46"/>
      <c r="K45" s="47"/>
      <c r="L45" s="46"/>
      <c r="M45" s="46"/>
      <c r="N45" s="48"/>
      <c r="O45" s="42"/>
    </row>
    <row r="46" spans="1:16" s="40" customFormat="1" ht="20.149999999999999" customHeight="1" x14ac:dyDescent="0.35">
      <c r="A46" s="37"/>
      <c r="B46" s="43"/>
      <c r="C46" s="44"/>
      <c r="D46" s="45"/>
      <c r="E46" s="46"/>
      <c r="F46" s="47"/>
      <c r="G46" s="41"/>
      <c r="H46" s="46"/>
      <c r="I46" s="46"/>
      <c r="J46" s="46"/>
      <c r="K46" s="47"/>
      <c r="L46" s="46"/>
      <c r="M46" s="46"/>
      <c r="N46" s="48"/>
      <c r="O46" s="42"/>
    </row>
    <row r="47" spans="1:16" s="40" customFormat="1" ht="20.149999999999999" customHeight="1" x14ac:dyDescent="0.35">
      <c r="A47" s="37"/>
      <c r="B47" s="43"/>
      <c r="C47" s="44"/>
      <c r="D47" s="45"/>
      <c r="E47" s="46"/>
      <c r="F47" s="47"/>
      <c r="G47" s="41"/>
      <c r="H47" s="46"/>
      <c r="I47" s="46"/>
      <c r="J47" s="46"/>
      <c r="K47" s="47"/>
      <c r="L47" s="46"/>
      <c r="M47" s="46"/>
      <c r="N47" s="48"/>
      <c r="O47" s="42"/>
    </row>
    <row r="48" spans="1:16" s="40" customFormat="1" ht="20.149999999999999" customHeight="1" x14ac:dyDescent="0.35">
      <c r="A48" s="37"/>
      <c r="B48" s="43"/>
      <c r="C48" s="44"/>
      <c r="D48" s="45"/>
      <c r="E48" s="46"/>
      <c r="F48" s="47"/>
      <c r="G48" s="41"/>
      <c r="H48" s="46"/>
      <c r="I48" s="46"/>
      <c r="J48" s="46"/>
      <c r="K48" s="47"/>
      <c r="L48" s="46"/>
      <c r="M48" s="46"/>
      <c r="N48" s="48"/>
      <c r="O48" s="42"/>
    </row>
    <row r="49" spans="1:19" s="40" customFormat="1" ht="20.149999999999999" customHeight="1" x14ac:dyDescent="0.35">
      <c r="A49" s="37"/>
      <c r="B49" s="43"/>
      <c r="C49" s="44"/>
      <c r="D49" s="45"/>
      <c r="E49" s="46"/>
      <c r="F49" s="47"/>
      <c r="G49" s="41"/>
      <c r="H49" s="46"/>
      <c r="I49" s="46"/>
      <c r="J49" s="46"/>
      <c r="K49" s="47"/>
      <c r="L49" s="46"/>
      <c r="M49" s="46"/>
      <c r="N49" s="48"/>
      <c r="O49" s="42"/>
    </row>
    <row r="50" spans="1:19" s="40" customFormat="1" ht="20.149999999999999" customHeight="1" x14ac:dyDescent="0.35">
      <c r="A50" s="37"/>
      <c r="B50" s="43"/>
      <c r="C50" s="44"/>
      <c r="D50" s="45"/>
      <c r="E50" s="46"/>
      <c r="F50" s="47"/>
      <c r="G50" s="41"/>
      <c r="H50" s="97"/>
      <c r="I50" s="46"/>
      <c r="J50" s="46"/>
      <c r="K50" s="47"/>
      <c r="L50" s="46"/>
      <c r="M50" s="98"/>
      <c r="N50" s="48"/>
      <c r="O50" s="42"/>
    </row>
    <row r="51" spans="1:19" s="40" customFormat="1" ht="20.149999999999999" customHeight="1" x14ac:dyDescent="0.35">
      <c r="A51" s="37"/>
      <c r="B51" s="43"/>
      <c r="C51" s="44"/>
      <c r="D51" s="41"/>
      <c r="E51" s="46"/>
      <c r="F51" s="41"/>
      <c r="G51" s="41"/>
      <c r="H51" s="41"/>
      <c r="I51" s="41"/>
      <c r="J51" s="46"/>
      <c r="K51" s="47"/>
      <c r="L51" s="46"/>
      <c r="M51" s="46"/>
      <c r="N51" s="48"/>
      <c r="O51" s="42"/>
    </row>
    <row r="52" spans="1:19" s="40" customFormat="1" x14ac:dyDescent="0.35">
      <c r="B52" s="41"/>
      <c r="C52" s="41"/>
      <c r="D52" s="49"/>
      <c r="F52" s="50"/>
    </row>
    <row r="53" spans="1:19" s="40" customFormat="1" x14ac:dyDescent="0.35">
      <c r="B53" s="36"/>
      <c r="C53" s="36"/>
      <c r="D53" s="41"/>
      <c r="F53" s="41"/>
    </row>
    <row r="54" spans="1:19" s="40" customFormat="1" x14ac:dyDescent="0.35">
      <c r="B54" s="36"/>
      <c r="C54" s="36"/>
      <c r="D54" s="41"/>
      <c r="F54" s="41"/>
    </row>
    <row r="55" spans="1:19" s="40" customFormat="1" x14ac:dyDescent="0.35">
      <c r="B55" s="36"/>
      <c r="C55" s="36"/>
      <c r="D55" s="41"/>
      <c r="F55" s="41"/>
    </row>
    <row r="56" spans="1:19" s="40" customFormat="1" x14ac:dyDescent="0.35">
      <c r="B56" s="36"/>
      <c r="C56" s="36"/>
      <c r="D56" s="41"/>
      <c r="F56" s="41"/>
      <c r="S56" s="46"/>
    </row>
    <row r="57" spans="1:19" s="40" customFormat="1" x14ac:dyDescent="0.35">
      <c r="B57" s="36"/>
      <c r="C57" s="36"/>
      <c r="D57" s="41"/>
      <c r="F57" s="41"/>
      <c r="S57" s="41"/>
    </row>
    <row r="58" spans="1:19" s="40" customFormat="1" x14ac:dyDescent="0.35">
      <c r="B58" s="36"/>
      <c r="C58" s="36"/>
      <c r="D58" s="41"/>
      <c r="S58" s="41"/>
    </row>
    <row r="59" spans="1:19" s="40" customFormat="1" x14ac:dyDescent="0.35">
      <c r="B59" s="36"/>
      <c r="C59" s="36"/>
      <c r="D59" s="41"/>
      <c r="S59" s="41"/>
    </row>
    <row r="60" spans="1:19" s="40" customFormat="1" x14ac:dyDescent="0.35">
      <c r="B60" s="36"/>
      <c r="C60" s="36"/>
      <c r="D60" s="41"/>
      <c r="S60" s="46"/>
    </row>
    <row r="61" spans="1:19" s="40" customFormat="1" x14ac:dyDescent="0.35">
      <c r="D61" s="41"/>
      <c r="S61" s="46"/>
    </row>
    <row r="62" spans="1:19" s="40" customFormat="1" x14ac:dyDescent="0.35">
      <c r="S62" s="46"/>
    </row>
    <row r="63" spans="1:19" s="40" customFormat="1" x14ac:dyDescent="0.35">
      <c r="S63" s="46"/>
    </row>
    <row r="64" spans="1:19" s="40" customFormat="1" x14ac:dyDescent="0.35">
      <c r="S64" s="46"/>
    </row>
    <row r="65" spans="6:19" s="40" customFormat="1" x14ac:dyDescent="0.35">
      <c r="S65" s="41"/>
    </row>
    <row r="66" spans="6:19" s="40" customFormat="1" ht="15.5" x14ac:dyDescent="0.35">
      <c r="F66" s="51"/>
      <c r="G66" s="51"/>
      <c r="H66" s="51"/>
      <c r="I66" s="51"/>
      <c r="J66" s="51"/>
      <c r="K66" s="51"/>
      <c r="L66" s="51"/>
      <c r="M66" s="52"/>
      <c r="N66" s="52"/>
      <c r="O66" s="51"/>
      <c r="P66" s="51"/>
      <c r="Q66" s="51"/>
      <c r="R66" s="51"/>
      <c r="S66" s="41"/>
    </row>
    <row r="67" spans="6:19" s="40" customFormat="1" x14ac:dyDescent="0.35">
      <c r="S67" s="41"/>
    </row>
    <row r="68" spans="6:19" s="40" customFormat="1" x14ac:dyDescent="0.35">
      <c r="S68" s="41"/>
    </row>
    <row r="69" spans="6:19" s="40" customFormat="1" x14ac:dyDescent="0.35">
      <c r="S69" s="41"/>
    </row>
    <row r="70" spans="6:19" s="40" customFormat="1" x14ac:dyDescent="0.35">
      <c r="S70" s="41"/>
    </row>
    <row r="71" spans="6:19" s="40" customFormat="1" x14ac:dyDescent="0.35">
      <c r="S71" s="41"/>
    </row>
    <row r="72" spans="6:19" s="40" customFormat="1" x14ac:dyDescent="0.35">
      <c r="S72" s="46"/>
    </row>
    <row r="73" spans="6:19" s="40" customFormat="1" x14ac:dyDescent="0.35">
      <c r="S73" s="46"/>
    </row>
    <row r="74" spans="6:19" s="40" customFormat="1" x14ac:dyDescent="0.35">
      <c r="S74" s="46"/>
    </row>
    <row r="75" spans="6:19" s="40" customFormat="1" x14ac:dyDescent="0.35">
      <c r="S75" s="46"/>
    </row>
    <row r="76" spans="6:19" s="40" customFormat="1" x14ac:dyDescent="0.35">
      <c r="S76" s="46"/>
    </row>
    <row r="77" spans="6:19" s="40" customFormat="1" x14ac:dyDescent="0.35">
      <c r="S77" s="41"/>
    </row>
    <row r="78" spans="6:19" s="40" customFormat="1" x14ac:dyDescent="0.35">
      <c r="S78" s="41"/>
    </row>
    <row r="79" spans="6:19" s="40" customFormat="1" x14ac:dyDescent="0.35">
      <c r="S79" s="41"/>
    </row>
    <row r="80" spans="6:19" s="40" customFormat="1" x14ac:dyDescent="0.35">
      <c r="S80" s="41"/>
    </row>
    <row r="81" spans="19:19" s="40" customFormat="1" x14ac:dyDescent="0.35">
      <c r="S81" s="41"/>
    </row>
    <row r="82" spans="19:19" s="40" customFormat="1" x14ac:dyDescent="0.35">
      <c r="S82" s="41"/>
    </row>
    <row r="83" spans="19:19" s="40" customFormat="1" x14ac:dyDescent="0.35">
      <c r="S83" s="46"/>
    </row>
    <row r="84" spans="19:19" s="40" customFormat="1" x14ac:dyDescent="0.35">
      <c r="S84" s="46"/>
    </row>
    <row r="85" spans="19:19" s="40" customFormat="1" x14ac:dyDescent="0.35">
      <c r="S85" s="41"/>
    </row>
    <row r="86" spans="19:19" s="40" customFormat="1" x14ac:dyDescent="0.35">
      <c r="S86" s="46"/>
    </row>
    <row r="87" spans="19:19" s="40" customFormat="1" x14ac:dyDescent="0.35">
      <c r="S87" s="46"/>
    </row>
    <row r="88" spans="19:19" s="40" customFormat="1" x14ac:dyDescent="0.35">
      <c r="S88" s="46"/>
    </row>
    <row r="89" spans="19:19" s="40" customFormat="1" x14ac:dyDescent="0.35">
      <c r="S89" s="41"/>
    </row>
  </sheetData>
  <mergeCells count="12">
    <mergeCell ref="A3:O3"/>
    <mergeCell ref="A2:O2"/>
    <mergeCell ref="A1:O1"/>
    <mergeCell ref="K17:N17"/>
    <mergeCell ref="K22:N22"/>
    <mergeCell ref="U6:V6"/>
    <mergeCell ref="D5:I5"/>
    <mergeCell ref="S6:T6"/>
    <mergeCell ref="Q6:R6"/>
    <mergeCell ref="D6:F6"/>
    <mergeCell ref="G6:I6"/>
    <mergeCell ref="O5:O7"/>
  </mergeCells>
  <phoneticPr fontId="16" type="noConversion"/>
  <pageMargins left="0.7" right="0.7" top="0.75" bottom="0.75" header="0.3" footer="0.3"/>
  <pageSetup paperSize="9" scale="9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23"/>
  <sheetViews>
    <sheetView topLeftCell="A7" workbookViewId="0">
      <selection activeCell="H15" sqref="H15"/>
    </sheetView>
  </sheetViews>
  <sheetFormatPr defaultColWidth="9.1796875" defaultRowHeight="14" x14ac:dyDescent="0.3"/>
  <cols>
    <col min="1" max="1" width="3.1796875" style="2" customWidth="1"/>
    <col min="2" max="2" width="4.26953125" style="2" customWidth="1"/>
    <col min="3" max="3" width="18.1796875" style="2" customWidth="1"/>
    <col min="4" max="4" width="27.1796875" style="2" customWidth="1"/>
    <col min="5" max="5" width="5.453125" style="2" customWidth="1"/>
    <col min="6" max="6" width="6.7265625" style="2" customWidth="1"/>
    <col min="7" max="9" width="5.81640625" style="2" customWidth="1"/>
    <col min="10" max="10" width="6" style="2" customWidth="1"/>
    <col min="11" max="11" width="7.1796875" style="2" customWidth="1"/>
    <col min="12" max="12" width="5.26953125" style="2" customWidth="1"/>
    <col min="13" max="13" width="9.453125" style="2" bestFit="1" customWidth="1"/>
    <col min="14" max="16384" width="9.1796875" style="2"/>
  </cols>
  <sheetData>
    <row r="1" spans="2:17" x14ac:dyDescent="0.3">
      <c r="C1" s="20" t="s">
        <v>14</v>
      </c>
      <c r="D1" s="20"/>
    </row>
    <row r="2" spans="2:17" x14ac:dyDescent="0.3">
      <c r="C2" s="20" t="s">
        <v>22</v>
      </c>
      <c r="D2" s="20"/>
    </row>
    <row r="3" spans="2:17" x14ac:dyDescent="0.3">
      <c r="C3" s="144" t="s">
        <v>73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</row>
    <row r="4" spans="2:17" x14ac:dyDescent="0.3">
      <c r="C4" s="144" t="s">
        <v>72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6" spans="2:17" x14ac:dyDescent="0.3">
      <c r="B6" s="4" t="s">
        <v>0</v>
      </c>
      <c r="C6" s="4" t="s">
        <v>1</v>
      </c>
      <c r="D6" s="4" t="s">
        <v>2</v>
      </c>
      <c r="E6" s="143" t="s">
        <v>7</v>
      </c>
      <c r="F6" s="143"/>
      <c r="G6" s="143"/>
      <c r="H6" s="143"/>
      <c r="I6" s="143"/>
      <c r="J6" s="143"/>
      <c r="K6" s="17" t="s">
        <v>31</v>
      </c>
      <c r="L6" s="17"/>
      <c r="M6" s="17"/>
    </row>
    <row r="7" spans="2:17" x14ac:dyDescent="0.3">
      <c r="B7" s="6"/>
      <c r="C7" s="6"/>
      <c r="D7" s="6"/>
      <c r="E7" s="18">
        <v>1</v>
      </c>
      <c r="F7" s="18">
        <v>2</v>
      </c>
      <c r="G7" s="18">
        <v>3</v>
      </c>
      <c r="H7" s="18">
        <v>4</v>
      </c>
      <c r="I7" s="18">
        <v>5</v>
      </c>
      <c r="J7" s="18">
        <v>6</v>
      </c>
      <c r="K7" s="19" t="s">
        <v>15</v>
      </c>
      <c r="L7" s="19"/>
      <c r="M7" s="19"/>
    </row>
    <row r="8" spans="2:17" ht="20.149999999999999" customHeight="1" x14ac:dyDescent="0.3">
      <c r="B8" s="1">
        <v>1</v>
      </c>
      <c r="C8" s="128" t="s">
        <v>124</v>
      </c>
      <c r="D8" s="124" t="s">
        <v>125</v>
      </c>
      <c r="E8" s="15">
        <v>80</v>
      </c>
      <c r="F8" s="88">
        <v>85</v>
      </c>
      <c r="G8" s="15">
        <v>80</v>
      </c>
      <c r="H8" s="88">
        <v>80</v>
      </c>
      <c r="I8" s="15">
        <v>80</v>
      </c>
      <c r="J8" s="88">
        <v>85</v>
      </c>
      <c r="K8" s="23">
        <f>AVERAGE(E8:J8)</f>
        <v>81.666666666666671</v>
      </c>
      <c r="L8" s="15"/>
      <c r="M8" s="23"/>
    </row>
    <row r="9" spans="2:17" ht="20.149999999999999" customHeight="1" x14ac:dyDescent="0.3">
      <c r="B9" s="1">
        <v>2</v>
      </c>
      <c r="C9" s="124" t="s">
        <v>126</v>
      </c>
      <c r="D9" s="124" t="s">
        <v>127</v>
      </c>
      <c r="E9" s="15">
        <v>85</v>
      </c>
      <c r="F9" s="89">
        <v>80</v>
      </c>
      <c r="G9" s="15">
        <v>80</v>
      </c>
      <c r="H9" s="89">
        <v>80</v>
      </c>
      <c r="I9" s="15">
        <v>80</v>
      </c>
      <c r="J9" s="89">
        <v>85</v>
      </c>
      <c r="K9" s="23">
        <f t="shared" ref="K9:K15" si="0">AVERAGE(E9:J9)</f>
        <v>81.666666666666671</v>
      </c>
      <c r="L9" s="15"/>
      <c r="M9" s="23"/>
    </row>
    <row r="10" spans="2:17" ht="20.149999999999999" customHeight="1" x14ac:dyDescent="0.3">
      <c r="B10" s="1">
        <v>3</v>
      </c>
      <c r="C10" s="124" t="s">
        <v>128</v>
      </c>
      <c r="D10" s="124" t="s">
        <v>129</v>
      </c>
      <c r="E10" s="15">
        <v>80</v>
      </c>
      <c r="F10" s="88">
        <v>75</v>
      </c>
      <c r="G10" s="15">
        <v>75</v>
      </c>
      <c r="H10" s="88">
        <v>80</v>
      </c>
      <c r="I10" s="15">
        <v>75</v>
      </c>
      <c r="J10" s="88">
        <v>75</v>
      </c>
      <c r="K10" s="23">
        <f t="shared" si="0"/>
        <v>76.666666666666671</v>
      </c>
      <c r="L10" s="15"/>
      <c r="M10" s="23"/>
    </row>
    <row r="11" spans="2:17" ht="20.149999999999999" customHeight="1" x14ac:dyDescent="0.3">
      <c r="B11" s="1">
        <v>4</v>
      </c>
      <c r="C11" s="124" t="s">
        <v>130</v>
      </c>
      <c r="D11" s="124" t="s">
        <v>131</v>
      </c>
      <c r="E11" s="15">
        <v>80</v>
      </c>
      <c r="F11" s="89">
        <v>80</v>
      </c>
      <c r="G11" s="15">
        <v>80</v>
      </c>
      <c r="H11" s="89">
        <v>80</v>
      </c>
      <c r="I11" s="15">
        <v>80</v>
      </c>
      <c r="J11" s="89">
        <v>85</v>
      </c>
      <c r="K11" s="23">
        <f t="shared" si="0"/>
        <v>80.833333333333329</v>
      </c>
      <c r="L11" s="15"/>
      <c r="M11" s="23"/>
    </row>
    <row r="12" spans="2:17" ht="20.149999999999999" customHeight="1" x14ac:dyDescent="0.3">
      <c r="B12" s="1">
        <v>5</v>
      </c>
      <c r="C12" s="124" t="s">
        <v>132</v>
      </c>
      <c r="D12" s="124" t="s">
        <v>133</v>
      </c>
      <c r="E12" s="15">
        <v>60</v>
      </c>
      <c r="F12" s="89">
        <v>75</v>
      </c>
      <c r="G12" s="15">
        <v>70</v>
      </c>
      <c r="H12" s="89">
        <v>76</v>
      </c>
      <c r="I12" s="15">
        <v>70</v>
      </c>
      <c r="J12" s="89">
        <v>70</v>
      </c>
      <c r="K12" s="23">
        <f t="shared" si="0"/>
        <v>70.166666666666671</v>
      </c>
      <c r="L12" s="15"/>
      <c r="M12" s="23"/>
    </row>
    <row r="13" spans="2:17" ht="20.149999999999999" customHeight="1" x14ac:dyDescent="0.3">
      <c r="B13" s="1">
        <v>6</v>
      </c>
      <c r="C13" s="124" t="s">
        <v>134</v>
      </c>
      <c r="D13" s="124" t="s">
        <v>135</v>
      </c>
      <c r="E13" s="15">
        <v>80</v>
      </c>
      <c r="F13" s="54">
        <v>80</v>
      </c>
      <c r="G13" s="15">
        <v>80</v>
      </c>
      <c r="H13" s="54">
        <v>85</v>
      </c>
      <c r="I13" s="15">
        <v>80</v>
      </c>
      <c r="J13" s="54">
        <v>80</v>
      </c>
      <c r="K13" s="23">
        <f t="shared" si="0"/>
        <v>80.833333333333329</v>
      </c>
      <c r="L13" s="15"/>
      <c r="M13" s="23"/>
    </row>
    <row r="14" spans="2:17" ht="20.149999999999999" customHeight="1" x14ac:dyDescent="0.3">
      <c r="B14" s="1">
        <v>7</v>
      </c>
      <c r="C14" s="124" t="s">
        <v>136</v>
      </c>
      <c r="D14" s="124" t="s">
        <v>137</v>
      </c>
      <c r="E14" s="15">
        <v>87.5</v>
      </c>
      <c r="F14" s="88">
        <v>85</v>
      </c>
      <c r="G14" s="15">
        <v>90</v>
      </c>
      <c r="H14" s="88">
        <v>87.5</v>
      </c>
      <c r="I14" s="15">
        <v>85</v>
      </c>
      <c r="J14" s="88">
        <v>85</v>
      </c>
      <c r="K14" s="23">
        <f t="shared" si="0"/>
        <v>86.666666666666671</v>
      </c>
      <c r="L14" s="15"/>
      <c r="M14" s="23"/>
    </row>
    <row r="15" spans="2:17" ht="20.149999999999999" customHeight="1" x14ac:dyDescent="0.3">
      <c r="B15" s="1">
        <v>8</v>
      </c>
      <c r="C15" s="124" t="s">
        <v>138</v>
      </c>
      <c r="D15" s="124" t="s">
        <v>139</v>
      </c>
      <c r="E15" s="15">
        <v>80</v>
      </c>
      <c r="F15" s="89">
        <v>80</v>
      </c>
      <c r="G15" s="15">
        <v>85</v>
      </c>
      <c r="H15" s="89">
        <v>80</v>
      </c>
      <c r="I15" s="15">
        <v>80</v>
      </c>
      <c r="J15" s="89">
        <v>80</v>
      </c>
      <c r="K15" s="23">
        <f t="shared" si="0"/>
        <v>80.833333333333329</v>
      </c>
      <c r="L15" s="15"/>
      <c r="M15" s="23"/>
    </row>
    <row r="16" spans="2:17" ht="20.149999999999999" customHeight="1" x14ac:dyDescent="0.35">
      <c r="B16" s="11"/>
      <c r="C16" s="28"/>
      <c r="D16" s="32"/>
      <c r="E16" s="14"/>
      <c r="F16" s="110"/>
      <c r="G16" s="14"/>
      <c r="H16" s="110"/>
      <c r="I16" s="14"/>
      <c r="J16" s="110"/>
      <c r="K16" s="111"/>
      <c r="L16" s="14"/>
      <c r="M16" s="111"/>
    </row>
    <row r="17" spans="3:7" ht="15.5" x14ac:dyDescent="0.35">
      <c r="C17" s="26" t="s">
        <v>23</v>
      </c>
      <c r="D17" s="27"/>
    </row>
    <row r="18" spans="3:7" x14ac:dyDescent="0.3">
      <c r="C18" s="2" t="s">
        <v>16</v>
      </c>
      <c r="D18" s="2" t="s">
        <v>28</v>
      </c>
      <c r="G18" s="2" t="s">
        <v>12</v>
      </c>
    </row>
    <row r="19" spans="3:7" x14ac:dyDescent="0.3">
      <c r="C19" s="2" t="s">
        <v>17</v>
      </c>
      <c r="D19" s="2" t="s">
        <v>29</v>
      </c>
      <c r="G19" s="2" t="s">
        <v>13</v>
      </c>
    </row>
    <row r="20" spans="3:7" x14ac:dyDescent="0.3">
      <c r="C20" s="2" t="s">
        <v>18</v>
      </c>
      <c r="D20" s="2" t="s">
        <v>30</v>
      </c>
    </row>
    <row r="21" spans="3:7" x14ac:dyDescent="0.3">
      <c r="C21" s="2" t="s">
        <v>24</v>
      </c>
      <c r="D21" s="21" t="s">
        <v>20</v>
      </c>
    </row>
    <row r="22" spans="3:7" x14ac:dyDescent="0.3">
      <c r="C22" s="2" t="s">
        <v>25</v>
      </c>
      <c r="D22" s="2" t="s">
        <v>21</v>
      </c>
    </row>
    <row r="23" spans="3:7" x14ac:dyDescent="0.3">
      <c r="C23" s="2" t="s">
        <v>26</v>
      </c>
      <c r="D23" s="2" t="s">
        <v>27</v>
      </c>
      <c r="G23" s="2" t="s">
        <v>39</v>
      </c>
    </row>
  </sheetData>
  <mergeCells count="3">
    <mergeCell ref="E6:J6"/>
    <mergeCell ref="C3:Q3"/>
    <mergeCell ref="C4:Q4"/>
  </mergeCells>
  <pageMargins left="0.95" right="0.95" top="0.75" bottom="0.75" header="0.3" footer="0.3"/>
  <pageSetup paperSize="5" scale="8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B53"/>
  <sheetViews>
    <sheetView zoomScaleNormal="100" workbookViewId="0">
      <selection activeCell="G23" sqref="G23"/>
    </sheetView>
  </sheetViews>
  <sheetFormatPr defaultRowHeight="14.5" x14ac:dyDescent="0.35"/>
  <cols>
    <col min="2" max="2" width="5.54296875" style="28" customWidth="1"/>
    <col min="3" max="3" width="15.26953125" customWidth="1"/>
    <col min="4" max="4" width="27.54296875" style="32" customWidth="1"/>
    <col min="15" max="15" width="6.7265625" customWidth="1"/>
  </cols>
  <sheetData>
    <row r="1" spans="2:28" x14ac:dyDescent="0.35">
      <c r="B1" s="148" t="s">
        <v>75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2:28" x14ac:dyDescent="0.35">
      <c r="B2" s="149" t="s">
        <v>74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2:28" x14ac:dyDescent="0.35">
      <c r="B3" s="147" t="s">
        <v>36</v>
      </c>
      <c r="C3" s="147"/>
      <c r="D3" s="147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2:28" x14ac:dyDescent="0.35">
      <c r="B4" s="33"/>
      <c r="C4" s="33"/>
      <c r="D4" s="33"/>
      <c r="E4" s="63" t="s">
        <v>42</v>
      </c>
      <c r="F4" s="63" t="s">
        <v>68</v>
      </c>
      <c r="G4" s="63" t="s">
        <v>61</v>
      </c>
      <c r="H4" s="64" t="s">
        <v>62</v>
      </c>
      <c r="I4" s="34" t="s">
        <v>71</v>
      </c>
      <c r="J4" s="34" t="s">
        <v>70</v>
      </c>
      <c r="K4" s="34" t="s">
        <v>34</v>
      </c>
      <c r="L4" s="65" t="s">
        <v>41</v>
      </c>
      <c r="M4" s="34" t="s">
        <v>43</v>
      </c>
      <c r="N4" s="34" t="s">
        <v>35</v>
      </c>
    </row>
    <row r="5" spans="2:28" s="33" customFormat="1" ht="15" thickBot="1" x14ac:dyDescent="0.4">
      <c r="B5" s="63" t="s">
        <v>0</v>
      </c>
      <c r="C5" s="63" t="s">
        <v>1</v>
      </c>
      <c r="D5" s="63" t="s">
        <v>33</v>
      </c>
      <c r="E5" s="66" t="s">
        <v>44</v>
      </c>
      <c r="F5" s="67" t="s">
        <v>45</v>
      </c>
      <c r="G5" s="68" t="s">
        <v>46</v>
      </c>
      <c r="H5" s="69" t="s">
        <v>47</v>
      </c>
      <c r="I5" s="70" t="s">
        <v>48</v>
      </c>
      <c r="J5" s="70" t="s">
        <v>49</v>
      </c>
      <c r="K5" s="70" t="s">
        <v>50</v>
      </c>
      <c r="L5" s="71" t="s">
        <v>51</v>
      </c>
      <c r="M5" s="34" t="s">
        <v>52</v>
      </c>
      <c r="N5" s="63" t="s">
        <v>59</v>
      </c>
      <c r="O5" s="33" t="s">
        <v>53</v>
      </c>
      <c r="P5" s="33" t="s">
        <v>54</v>
      </c>
    </row>
    <row r="6" spans="2:28" x14ac:dyDescent="0.35">
      <c r="B6" s="72">
        <v>1</v>
      </c>
      <c r="C6" s="128" t="s">
        <v>124</v>
      </c>
      <c r="D6" s="124" t="s">
        <v>125</v>
      </c>
      <c r="E6" s="73"/>
      <c r="F6" s="73"/>
      <c r="G6" s="73"/>
      <c r="H6" s="92"/>
      <c r="I6" s="92"/>
      <c r="J6" s="92"/>
      <c r="K6" s="92"/>
      <c r="L6" s="92"/>
      <c r="M6" s="92"/>
      <c r="N6" s="92"/>
      <c r="O6">
        <f>SUM(E6:N6)</f>
        <v>0</v>
      </c>
      <c r="P6" s="53" t="e">
        <f>AVERAGE(E6:N6)</f>
        <v>#DIV/0!</v>
      </c>
      <c r="Q6">
        <v>1</v>
      </c>
      <c r="R6" s="31"/>
      <c r="S6" s="73">
        <v>70</v>
      </c>
      <c r="T6" s="73">
        <v>60</v>
      </c>
      <c r="U6" s="73">
        <v>30</v>
      </c>
      <c r="V6" s="92">
        <v>40</v>
      </c>
      <c r="W6" s="92">
        <v>50</v>
      </c>
      <c r="X6" s="92">
        <v>10</v>
      </c>
      <c r="Y6" s="92">
        <v>20</v>
      </c>
      <c r="Z6" s="92">
        <v>70</v>
      </c>
      <c r="AA6" s="92">
        <v>70</v>
      </c>
      <c r="AB6" s="92">
        <v>70</v>
      </c>
    </row>
    <row r="7" spans="2:28" x14ac:dyDescent="0.35">
      <c r="B7" s="74">
        <v>2</v>
      </c>
      <c r="C7" s="124" t="s">
        <v>126</v>
      </c>
      <c r="D7" s="124" t="s">
        <v>127</v>
      </c>
      <c r="E7" s="73"/>
      <c r="F7" s="73"/>
      <c r="G7" s="73"/>
      <c r="H7" s="92"/>
      <c r="I7" s="92"/>
      <c r="J7" s="92"/>
      <c r="K7" s="92"/>
      <c r="L7" s="92"/>
      <c r="M7" s="92"/>
      <c r="N7" s="92"/>
      <c r="O7">
        <f t="shared" ref="O7:O13" si="0">SUM(E7:N7)</f>
        <v>0</v>
      </c>
      <c r="P7" s="53" t="e">
        <f t="shared" ref="P7:P13" si="1">AVERAGE(E7:N7)</f>
        <v>#DIV/0!</v>
      </c>
      <c r="Q7">
        <v>2</v>
      </c>
      <c r="R7" s="31"/>
      <c r="S7" s="73">
        <v>70</v>
      </c>
      <c r="T7" s="73">
        <v>30</v>
      </c>
      <c r="U7" s="73">
        <v>75</v>
      </c>
      <c r="V7" s="92">
        <v>20</v>
      </c>
      <c r="W7" s="92">
        <v>60</v>
      </c>
      <c r="X7" s="92">
        <v>50</v>
      </c>
      <c r="Y7" s="92">
        <v>30</v>
      </c>
      <c r="Z7" s="92">
        <v>100</v>
      </c>
      <c r="AA7" s="92">
        <v>10</v>
      </c>
      <c r="AB7" s="92">
        <v>70</v>
      </c>
    </row>
    <row r="8" spans="2:28" x14ac:dyDescent="0.35">
      <c r="B8" s="72">
        <v>3</v>
      </c>
      <c r="C8" s="124" t="s">
        <v>128</v>
      </c>
      <c r="D8" s="124" t="s">
        <v>129</v>
      </c>
      <c r="E8" s="77"/>
      <c r="F8" s="77"/>
      <c r="G8" s="77"/>
      <c r="H8" s="94"/>
      <c r="I8" s="94"/>
      <c r="J8" s="94"/>
      <c r="K8" s="94"/>
      <c r="L8" s="94"/>
      <c r="M8" s="94"/>
      <c r="N8" s="94"/>
      <c r="O8">
        <f t="shared" si="0"/>
        <v>0</v>
      </c>
      <c r="P8" s="53" t="e">
        <f t="shared" si="1"/>
        <v>#DIV/0!</v>
      </c>
      <c r="Q8">
        <v>3</v>
      </c>
      <c r="R8" s="31"/>
      <c r="S8" s="77">
        <v>10</v>
      </c>
      <c r="T8" s="77">
        <v>20</v>
      </c>
      <c r="U8" s="77">
        <v>20</v>
      </c>
      <c r="V8" s="94">
        <v>10</v>
      </c>
      <c r="W8" s="94">
        <v>50</v>
      </c>
      <c r="X8" s="94">
        <v>0</v>
      </c>
      <c r="Y8" s="94">
        <v>30</v>
      </c>
      <c r="Z8" s="94">
        <v>20</v>
      </c>
      <c r="AA8" s="94">
        <v>0</v>
      </c>
      <c r="AB8" s="94">
        <v>30</v>
      </c>
    </row>
    <row r="9" spans="2:28" x14ac:dyDescent="0.35">
      <c r="B9" s="74">
        <v>4</v>
      </c>
      <c r="C9" s="124" t="s">
        <v>130</v>
      </c>
      <c r="D9" s="124" t="s">
        <v>131</v>
      </c>
      <c r="E9" s="76"/>
      <c r="F9" s="76"/>
      <c r="G9" s="76"/>
      <c r="H9" s="94"/>
      <c r="I9" s="94"/>
      <c r="J9" s="94"/>
      <c r="K9" s="94"/>
      <c r="L9" s="94"/>
      <c r="M9" s="94"/>
      <c r="N9" s="94"/>
      <c r="O9">
        <f t="shared" si="0"/>
        <v>0</v>
      </c>
      <c r="P9" s="53" t="e">
        <f t="shared" si="1"/>
        <v>#DIV/0!</v>
      </c>
      <c r="Q9">
        <v>4</v>
      </c>
      <c r="R9" s="31"/>
      <c r="S9" s="76">
        <v>15</v>
      </c>
      <c r="T9" s="76">
        <v>10</v>
      </c>
      <c r="U9" s="76">
        <v>20</v>
      </c>
      <c r="V9" s="94">
        <v>10</v>
      </c>
      <c r="W9" s="94">
        <v>30</v>
      </c>
      <c r="X9" s="94">
        <v>30</v>
      </c>
      <c r="Y9" s="94">
        <v>40</v>
      </c>
      <c r="Z9" s="94">
        <v>30</v>
      </c>
      <c r="AA9" s="94">
        <v>0</v>
      </c>
      <c r="AB9" s="94">
        <v>30</v>
      </c>
    </row>
    <row r="10" spans="2:28" x14ac:dyDescent="0.35">
      <c r="B10" s="72">
        <v>5</v>
      </c>
      <c r="C10" s="124" t="s">
        <v>132</v>
      </c>
      <c r="D10" s="124" t="s">
        <v>133</v>
      </c>
      <c r="E10" s="90"/>
      <c r="F10" s="90"/>
      <c r="G10" s="90"/>
      <c r="H10" s="93"/>
      <c r="I10" s="93"/>
      <c r="J10" s="93"/>
      <c r="K10" s="93"/>
      <c r="L10" s="93"/>
      <c r="M10" s="93"/>
      <c r="N10" s="93"/>
      <c r="O10">
        <f t="shared" si="0"/>
        <v>0</v>
      </c>
      <c r="P10" s="55" t="e">
        <f t="shared" si="1"/>
        <v>#DIV/0!</v>
      </c>
      <c r="Q10">
        <v>5</v>
      </c>
      <c r="R10" s="31"/>
      <c r="S10" s="90">
        <v>50</v>
      </c>
      <c r="T10" s="90">
        <v>35</v>
      </c>
      <c r="U10" s="90">
        <v>55</v>
      </c>
      <c r="V10" s="93">
        <v>50</v>
      </c>
      <c r="W10" s="93">
        <v>40</v>
      </c>
      <c r="X10" s="93">
        <v>60</v>
      </c>
      <c r="Y10" s="93">
        <v>50</v>
      </c>
      <c r="Z10" s="93">
        <v>80</v>
      </c>
      <c r="AA10" s="93">
        <v>70</v>
      </c>
      <c r="AB10" s="93">
        <v>50</v>
      </c>
    </row>
    <row r="11" spans="2:28" x14ac:dyDescent="0.35">
      <c r="B11" s="74">
        <v>6</v>
      </c>
      <c r="C11" s="124" t="s">
        <v>134</v>
      </c>
      <c r="D11" s="124" t="s">
        <v>135</v>
      </c>
      <c r="E11" s="76"/>
      <c r="F11" s="76"/>
      <c r="G11" s="76"/>
      <c r="H11" s="94"/>
      <c r="I11" s="94"/>
      <c r="J11" s="94"/>
      <c r="K11" s="94"/>
      <c r="L11" s="94"/>
      <c r="M11" s="94"/>
      <c r="N11" s="94"/>
      <c r="O11">
        <f t="shared" si="0"/>
        <v>0</v>
      </c>
      <c r="P11" s="53"/>
      <c r="Q11">
        <v>6</v>
      </c>
      <c r="R11" s="31"/>
      <c r="S11" s="76">
        <v>30</v>
      </c>
      <c r="T11" s="76">
        <v>50</v>
      </c>
      <c r="U11" s="76">
        <v>60</v>
      </c>
      <c r="V11" s="94">
        <v>40</v>
      </c>
      <c r="W11" s="94">
        <v>40</v>
      </c>
      <c r="X11" s="94">
        <v>50</v>
      </c>
      <c r="Y11" s="94">
        <v>80</v>
      </c>
      <c r="Z11" s="94">
        <v>90</v>
      </c>
      <c r="AA11" s="94">
        <v>70</v>
      </c>
      <c r="AB11" s="94">
        <v>70</v>
      </c>
    </row>
    <row r="12" spans="2:28" x14ac:dyDescent="0.35">
      <c r="B12" s="72">
        <v>7</v>
      </c>
      <c r="C12" s="124" t="s">
        <v>136</v>
      </c>
      <c r="D12" s="124" t="s">
        <v>137</v>
      </c>
      <c r="E12" s="76"/>
      <c r="F12" s="76"/>
      <c r="G12" s="76"/>
      <c r="H12" s="94"/>
      <c r="I12" s="94"/>
      <c r="J12" s="94"/>
      <c r="K12" s="94"/>
      <c r="L12" s="94"/>
      <c r="M12" s="94"/>
      <c r="N12" s="94"/>
      <c r="O12">
        <f t="shared" si="0"/>
        <v>0</v>
      </c>
      <c r="P12" s="53" t="e">
        <f t="shared" si="1"/>
        <v>#DIV/0!</v>
      </c>
      <c r="Q12">
        <v>7</v>
      </c>
      <c r="R12" s="31"/>
      <c r="S12" s="76">
        <v>15</v>
      </c>
      <c r="T12" s="76">
        <v>30</v>
      </c>
      <c r="U12" s="76">
        <v>45</v>
      </c>
      <c r="V12" s="94">
        <v>25</v>
      </c>
      <c r="W12" s="94">
        <v>30</v>
      </c>
      <c r="X12" s="94">
        <v>30</v>
      </c>
      <c r="Y12" s="94">
        <v>30</v>
      </c>
      <c r="Z12" s="94">
        <v>90</v>
      </c>
      <c r="AA12" s="94">
        <v>70</v>
      </c>
      <c r="AB12" s="94">
        <v>40</v>
      </c>
    </row>
    <row r="13" spans="2:28" x14ac:dyDescent="0.35">
      <c r="B13" s="74">
        <v>8</v>
      </c>
      <c r="C13" s="124" t="s">
        <v>138</v>
      </c>
      <c r="D13" s="124" t="s">
        <v>139</v>
      </c>
      <c r="E13" s="76"/>
      <c r="F13" s="76"/>
      <c r="G13" s="76"/>
      <c r="H13" s="94"/>
      <c r="I13" s="94"/>
      <c r="J13" s="94"/>
      <c r="K13" s="94"/>
      <c r="L13" s="94"/>
      <c r="M13" s="94"/>
      <c r="N13" s="94"/>
      <c r="O13">
        <f t="shared" si="0"/>
        <v>0</v>
      </c>
      <c r="P13" s="53" t="e">
        <f t="shared" si="1"/>
        <v>#DIV/0!</v>
      </c>
      <c r="Q13">
        <v>8</v>
      </c>
      <c r="R13" s="31"/>
      <c r="S13" s="76">
        <v>35</v>
      </c>
      <c r="T13" s="76">
        <v>30</v>
      </c>
      <c r="U13" s="76">
        <v>60</v>
      </c>
      <c r="V13" s="94">
        <v>60</v>
      </c>
      <c r="W13" s="94">
        <v>40</v>
      </c>
      <c r="X13" s="94">
        <v>60</v>
      </c>
      <c r="Y13" s="94">
        <v>60</v>
      </c>
      <c r="Z13" s="94">
        <v>90</v>
      </c>
      <c r="AA13" s="94">
        <v>70</v>
      </c>
      <c r="AB13" s="94">
        <v>70</v>
      </c>
    </row>
    <row r="14" spans="2:28" x14ac:dyDescent="0.35">
      <c r="B14" s="80"/>
      <c r="C14" s="81"/>
      <c r="D14" s="112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P14" s="53"/>
      <c r="R14" s="32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</row>
    <row r="15" spans="2:28" x14ac:dyDescent="0.35">
      <c r="B15" s="80"/>
      <c r="C15" s="81"/>
      <c r="D15" s="82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2:28" x14ac:dyDescent="0.35">
      <c r="B16" s="147" t="s">
        <v>37</v>
      </c>
      <c r="C16" s="147"/>
      <c r="D16" s="147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2:15" x14ac:dyDescent="0.35">
      <c r="B17"/>
      <c r="C17" s="78" t="s">
        <v>60</v>
      </c>
      <c r="D17"/>
      <c r="K17" s="28"/>
    </row>
    <row r="18" spans="2:15" x14ac:dyDescent="0.35">
      <c r="B18" s="33"/>
      <c r="C18" s="33"/>
      <c r="D18" s="33"/>
      <c r="E18" s="63" t="s">
        <v>42</v>
      </c>
      <c r="F18" s="63" t="s">
        <v>68</v>
      </c>
      <c r="G18" s="63" t="s">
        <v>61</v>
      </c>
      <c r="H18" s="64" t="s">
        <v>62</v>
      </c>
      <c r="I18" s="34" t="s">
        <v>69</v>
      </c>
      <c r="J18" s="34" t="s">
        <v>70</v>
      </c>
      <c r="K18" s="34" t="s">
        <v>34</v>
      </c>
      <c r="L18" s="65" t="s">
        <v>41</v>
      </c>
      <c r="M18" s="34" t="s">
        <v>43</v>
      </c>
      <c r="N18" s="34" t="s">
        <v>35</v>
      </c>
      <c r="O18" s="56"/>
    </row>
    <row r="19" spans="2:15" ht="15" thickBot="1" x14ac:dyDescent="0.4">
      <c r="B19" s="63" t="s">
        <v>0</v>
      </c>
      <c r="C19" s="63" t="s">
        <v>1</v>
      </c>
      <c r="D19" s="63" t="s">
        <v>33</v>
      </c>
      <c r="E19" s="66" t="s">
        <v>44</v>
      </c>
      <c r="F19" s="67" t="s">
        <v>45</v>
      </c>
      <c r="G19" s="68" t="s">
        <v>46</v>
      </c>
      <c r="H19" s="69" t="s">
        <v>47</v>
      </c>
      <c r="I19" s="70" t="s">
        <v>48</v>
      </c>
      <c r="J19" s="70" t="s">
        <v>49</v>
      </c>
      <c r="K19" s="70" t="s">
        <v>50</v>
      </c>
      <c r="L19" s="71" t="s">
        <v>51</v>
      </c>
      <c r="M19" s="34" t="s">
        <v>52</v>
      </c>
      <c r="N19" s="63" t="s">
        <v>59</v>
      </c>
      <c r="O19" s="34" t="s">
        <v>6</v>
      </c>
    </row>
    <row r="20" spans="2:15" x14ac:dyDescent="0.35">
      <c r="B20" s="72">
        <v>1</v>
      </c>
      <c r="C20" s="128" t="s">
        <v>124</v>
      </c>
      <c r="D20" s="124" t="s">
        <v>125</v>
      </c>
      <c r="E20" s="73">
        <v>70</v>
      </c>
      <c r="F20" s="73">
        <v>70</v>
      </c>
      <c r="G20" s="73">
        <v>70</v>
      </c>
      <c r="H20" s="92">
        <v>70</v>
      </c>
      <c r="I20" s="92">
        <v>70</v>
      </c>
      <c r="J20" s="92">
        <v>70</v>
      </c>
      <c r="K20" s="92">
        <v>70</v>
      </c>
      <c r="L20" s="92">
        <v>70</v>
      </c>
      <c r="M20" s="92">
        <v>70</v>
      </c>
      <c r="N20" s="92">
        <v>70</v>
      </c>
      <c r="O20" s="95">
        <f>AVERAGE(E20:N20)</f>
        <v>70</v>
      </c>
    </row>
    <row r="21" spans="2:15" x14ac:dyDescent="0.35">
      <c r="B21" s="74">
        <v>2</v>
      </c>
      <c r="C21" s="124" t="s">
        <v>126</v>
      </c>
      <c r="D21" s="124" t="s">
        <v>127</v>
      </c>
      <c r="E21" s="73">
        <v>70</v>
      </c>
      <c r="F21" s="73">
        <v>70</v>
      </c>
      <c r="G21" s="73">
        <v>75</v>
      </c>
      <c r="H21" s="92">
        <v>70</v>
      </c>
      <c r="I21" s="92">
        <v>70</v>
      </c>
      <c r="J21" s="92">
        <v>70</v>
      </c>
      <c r="K21" s="92">
        <v>70</v>
      </c>
      <c r="L21" s="92">
        <v>100</v>
      </c>
      <c r="M21" s="92">
        <v>70</v>
      </c>
      <c r="N21" s="92">
        <v>70</v>
      </c>
      <c r="O21" s="95">
        <f t="shared" ref="O21:O27" si="2">AVERAGE(E21:N21)</f>
        <v>73.5</v>
      </c>
    </row>
    <row r="22" spans="2:15" x14ac:dyDescent="0.35">
      <c r="B22" s="72">
        <v>3</v>
      </c>
      <c r="C22" s="124" t="s">
        <v>128</v>
      </c>
      <c r="D22" s="124" t="s">
        <v>129</v>
      </c>
      <c r="E22" s="94">
        <v>70</v>
      </c>
      <c r="F22" s="94">
        <v>70</v>
      </c>
      <c r="G22" s="94">
        <v>70</v>
      </c>
      <c r="H22" s="94">
        <v>70</v>
      </c>
      <c r="I22" s="94">
        <v>70</v>
      </c>
      <c r="J22" s="94">
        <v>70</v>
      </c>
      <c r="K22" s="94">
        <v>70</v>
      </c>
      <c r="L22" s="94">
        <v>70</v>
      </c>
      <c r="M22" s="94">
        <v>70</v>
      </c>
      <c r="N22" s="94">
        <v>70</v>
      </c>
      <c r="O22" s="95">
        <f t="shared" si="2"/>
        <v>70</v>
      </c>
    </row>
    <row r="23" spans="2:15" x14ac:dyDescent="0.35">
      <c r="B23" s="74">
        <v>4</v>
      </c>
      <c r="C23" s="124" t="s">
        <v>130</v>
      </c>
      <c r="D23" s="124" t="s">
        <v>131</v>
      </c>
      <c r="E23" s="94">
        <v>70</v>
      </c>
      <c r="F23" s="94">
        <v>70</v>
      </c>
      <c r="G23" s="94">
        <v>70</v>
      </c>
      <c r="H23" s="94">
        <v>70</v>
      </c>
      <c r="I23" s="94">
        <v>70</v>
      </c>
      <c r="J23" s="94">
        <v>70</v>
      </c>
      <c r="K23" s="94">
        <v>70</v>
      </c>
      <c r="L23" s="94">
        <v>70</v>
      </c>
      <c r="M23" s="94">
        <v>70</v>
      </c>
      <c r="N23" s="94">
        <v>70</v>
      </c>
      <c r="O23" s="95">
        <f t="shared" si="2"/>
        <v>70</v>
      </c>
    </row>
    <row r="24" spans="2:15" x14ac:dyDescent="0.35">
      <c r="B24" s="72">
        <v>5</v>
      </c>
      <c r="C24" s="124" t="s">
        <v>132</v>
      </c>
      <c r="D24" s="124" t="s">
        <v>133</v>
      </c>
      <c r="E24" s="94">
        <v>70</v>
      </c>
      <c r="F24" s="94">
        <v>70</v>
      </c>
      <c r="G24" s="94">
        <v>70</v>
      </c>
      <c r="H24" s="94">
        <v>70</v>
      </c>
      <c r="I24" s="94">
        <v>70</v>
      </c>
      <c r="J24" s="94">
        <v>70</v>
      </c>
      <c r="K24" s="94">
        <v>70</v>
      </c>
      <c r="L24" s="93">
        <v>80</v>
      </c>
      <c r="M24" s="93">
        <v>70</v>
      </c>
      <c r="N24" s="94">
        <v>70</v>
      </c>
      <c r="O24" s="95">
        <f t="shared" si="2"/>
        <v>71</v>
      </c>
    </row>
    <row r="25" spans="2:15" x14ac:dyDescent="0.35">
      <c r="B25" s="74">
        <v>6</v>
      </c>
      <c r="C25" s="124" t="s">
        <v>134</v>
      </c>
      <c r="D25" s="124" t="s">
        <v>135</v>
      </c>
      <c r="E25" s="76">
        <v>70</v>
      </c>
      <c r="F25" s="76">
        <v>70</v>
      </c>
      <c r="G25" s="76">
        <v>70</v>
      </c>
      <c r="H25" s="94">
        <v>70</v>
      </c>
      <c r="I25" s="94">
        <v>70</v>
      </c>
      <c r="J25" s="94">
        <v>70</v>
      </c>
      <c r="K25" s="94">
        <v>80</v>
      </c>
      <c r="L25" s="94">
        <v>90</v>
      </c>
      <c r="M25" s="94">
        <v>70</v>
      </c>
      <c r="N25" s="94">
        <v>70</v>
      </c>
      <c r="O25" s="95">
        <f t="shared" si="2"/>
        <v>73</v>
      </c>
    </row>
    <row r="26" spans="2:15" x14ac:dyDescent="0.35">
      <c r="B26" s="72">
        <v>7</v>
      </c>
      <c r="C26" s="124" t="s">
        <v>136</v>
      </c>
      <c r="D26" s="124" t="s">
        <v>137</v>
      </c>
      <c r="E26" s="94">
        <v>70</v>
      </c>
      <c r="F26" s="94">
        <v>70</v>
      </c>
      <c r="G26" s="94">
        <v>70</v>
      </c>
      <c r="H26" s="94">
        <v>70</v>
      </c>
      <c r="I26" s="94">
        <v>70</v>
      </c>
      <c r="J26" s="94">
        <v>70</v>
      </c>
      <c r="K26" s="94">
        <v>70</v>
      </c>
      <c r="L26" s="94">
        <v>90</v>
      </c>
      <c r="M26" s="94">
        <v>70</v>
      </c>
      <c r="N26" s="94">
        <v>70</v>
      </c>
      <c r="O26" s="95">
        <f t="shared" si="2"/>
        <v>72</v>
      </c>
    </row>
    <row r="27" spans="2:15" x14ac:dyDescent="0.35">
      <c r="B27" s="74">
        <v>8</v>
      </c>
      <c r="C27" s="124" t="s">
        <v>138</v>
      </c>
      <c r="D27" s="124" t="s">
        <v>139</v>
      </c>
      <c r="E27" s="94">
        <v>70</v>
      </c>
      <c r="F27" s="94">
        <v>70</v>
      </c>
      <c r="G27" s="94">
        <v>70</v>
      </c>
      <c r="H27" s="94">
        <v>70</v>
      </c>
      <c r="I27" s="94">
        <v>70</v>
      </c>
      <c r="J27" s="94">
        <v>70</v>
      </c>
      <c r="K27" s="94">
        <v>70</v>
      </c>
      <c r="L27" s="94">
        <v>90</v>
      </c>
      <c r="M27" s="94">
        <v>70</v>
      </c>
      <c r="N27" s="94">
        <v>70</v>
      </c>
      <c r="O27" s="95">
        <f t="shared" si="2"/>
        <v>72</v>
      </c>
    </row>
    <row r="28" spans="2:15" x14ac:dyDescent="0.35">
      <c r="B28" s="74"/>
      <c r="C28" s="29"/>
      <c r="D28" s="87"/>
      <c r="E28" s="73"/>
      <c r="F28" s="73"/>
      <c r="G28" s="73"/>
      <c r="H28" s="77"/>
      <c r="I28" s="75"/>
      <c r="J28" s="75"/>
      <c r="K28" s="75"/>
      <c r="L28" s="73"/>
      <c r="M28" s="75"/>
      <c r="N28" s="73"/>
      <c r="O28" s="79"/>
    </row>
    <row r="29" spans="2:15" x14ac:dyDescent="0.35">
      <c r="B29" s="83"/>
      <c r="C29" s="28"/>
      <c r="D29" s="13"/>
    </row>
    <row r="30" spans="2:15" x14ac:dyDescent="0.35">
      <c r="B30" s="57"/>
      <c r="C30" s="57" t="s">
        <v>65</v>
      </c>
      <c r="D30" s="57" t="s">
        <v>66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</row>
    <row r="31" spans="2:15" x14ac:dyDescent="0.35">
      <c r="B31" s="33"/>
      <c r="C31" s="33" t="s">
        <v>143</v>
      </c>
      <c r="D31" s="33" t="s">
        <v>67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2" spans="2:15" x14ac:dyDescent="0.35">
      <c r="B32" s="146"/>
      <c r="C32" s="146"/>
      <c r="D32" s="146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4" spans="2:15" x14ac:dyDescent="0.35">
      <c r="B34" s="59"/>
      <c r="C34" s="59"/>
      <c r="D34" s="84"/>
      <c r="J34" s="58"/>
      <c r="K34" s="58"/>
      <c r="L34" s="58"/>
      <c r="M34" s="58"/>
      <c r="N34" s="59"/>
    </row>
    <row r="35" spans="2:15" x14ac:dyDescent="0.35">
      <c r="C35" s="28"/>
      <c r="E35" s="85"/>
      <c r="F35" s="85"/>
      <c r="G35" s="85"/>
      <c r="H35" s="60"/>
      <c r="I35" s="60"/>
      <c r="J35" s="60"/>
      <c r="K35" s="60"/>
      <c r="L35" s="60"/>
      <c r="M35" s="60"/>
      <c r="N35" s="61"/>
    </row>
    <row r="36" spans="2:15" x14ac:dyDescent="0.35">
      <c r="C36" s="28"/>
      <c r="E36" s="85"/>
      <c r="F36" s="85"/>
      <c r="G36" s="85"/>
      <c r="H36" s="60"/>
      <c r="I36" s="60"/>
      <c r="J36" s="60"/>
      <c r="K36" s="60"/>
      <c r="L36" s="60"/>
      <c r="M36" s="60"/>
      <c r="N36" s="61"/>
    </row>
    <row r="37" spans="2:15" x14ac:dyDescent="0.35">
      <c r="C37" s="28"/>
      <c r="E37" s="85"/>
      <c r="F37" s="85"/>
      <c r="G37" s="85"/>
      <c r="H37" s="60"/>
      <c r="I37" s="60"/>
      <c r="J37" s="60"/>
      <c r="K37" s="145" t="s">
        <v>64</v>
      </c>
      <c r="L37" s="145"/>
      <c r="M37" s="145"/>
      <c r="N37" s="145"/>
      <c r="O37" s="145"/>
    </row>
    <row r="38" spans="2:15" x14ac:dyDescent="0.35">
      <c r="C38" s="28"/>
      <c r="E38" s="86"/>
      <c r="F38" s="86"/>
      <c r="G38" s="86"/>
      <c r="H38" s="86"/>
      <c r="I38" s="62"/>
      <c r="J38" s="62"/>
      <c r="K38" s="62"/>
      <c r="L38" s="62"/>
      <c r="M38" s="62"/>
      <c r="N38" s="61"/>
    </row>
    <row r="39" spans="2:15" x14ac:dyDescent="0.35">
      <c r="C39" s="28"/>
      <c r="E39" s="85"/>
      <c r="F39" s="85"/>
      <c r="G39" s="85"/>
      <c r="H39" s="60"/>
      <c r="I39" s="60"/>
      <c r="J39" s="60"/>
      <c r="K39" s="60"/>
      <c r="L39" s="60"/>
      <c r="M39" s="60"/>
      <c r="N39" s="61"/>
    </row>
    <row r="40" spans="2:15" x14ac:dyDescent="0.35">
      <c r="C40" s="28"/>
      <c r="E40" s="85"/>
      <c r="F40" s="85"/>
      <c r="G40" s="85"/>
      <c r="H40" s="60"/>
      <c r="I40" s="60"/>
      <c r="J40" s="60"/>
      <c r="K40" s="60"/>
      <c r="L40" s="60"/>
      <c r="M40" s="60"/>
      <c r="N40" s="61"/>
    </row>
    <row r="41" spans="2:15" x14ac:dyDescent="0.35">
      <c r="C41" s="28"/>
      <c r="E41" s="28"/>
      <c r="F41" s="28"/>
      <c r="G41" s="28"/>
      <c r="H41" s="28"/>
      <c r="I41" s="28"/>
      <c r="J41" s="28"/>
      <c r="K41" s="28"/>
      <c r="L41" s="28"/>
      <c r="M41" s="28"/>
      <c r="N41" s="61"/>
    </row>
    <row r="42" spans="2:15" x14ac:dyDescent="0.35">
      <c r="C42" s="28"/>
      <c r="E42" s="86"/>
      <c r="F42" s="86"/>
      <c r="G42" s="86"/>
      <c r="H42" s="86"/>
      <c r="I42" s="62"/>
      <c r="J42" s="62"/>
      <c r="K42" s="62"/>
      <c r="L42" s="62"/>
      <c r="M42" s="62"/>
      <c r="N42" s="61"/>
    </row>
    <row r="43" spans="2:15" x14ac:dyDescent="0.35">
      <c r="C43" s="28"/>
      <c r="E43" s="85"/>
      <c r="F43" s="85"/>
      <c r="G43" s="85"/>
      <c r="H43" s="60"/>
      <c r="I43" s="60"/>
      <c r="J43" s="60"/>
      <c r="K43" s="60"/>
      <c r="L43" s="60"/>
      <c r="M43" s="60"/>
      <c r="N43" s="61"/>
    </row>
    <row r="44" spans="2:15" x14ac:dyDescent="0.35">
      <c r="C44" s="28"/>
      <c r="E44" s="85"/>
      <c r="F44" s="85"/>
      <c r="G44" s="85"/>
      <c r="H44" s="60"/>
      <c r="I44" s="60"/>
      <c r="J44" s="60"/>
      <c r="K44" s="60"/>
      <c r="L44" s="60"/>
      <c r="M44" s="60"/>
      <c r="N44" s="61"/>
    </row>
    <row r="45" spans="2:15" x14ac:dyDescent="0.35">
      <c r="C45" s="28"/>
      <c r="E45" s="85"/>
      <c r="F45" s="85"/>
      <c r="G45" s="85"/>
      <c r="H45" s="60"/>
      <c r="I45" s="60"/>
      <c r="J45" s="60"/>
      <c r="K45" s="60"/>
      <c r="L45" s="60"/>
      <c r="M45" s="60"/>
      <c r="N45" s="61"/>
    </row>
    <row r="46" spans="2:15" x14ac:dyDescent="0.35">
      <c r="C46" s="28"/>
      <c r="E46" s="86"/>
      <c r="F46" s="86"/>
      <c r="G46" s="86"/>
      <c r="H46" s="86"/>
      <c r="I46" s="62"/>
      <c r="J46" s="62"/>
      <c r="K46" s="62"/>
      <c r="L46" s="62"/>
      <c r="M46" s="62"/>
      <c r="N46" s="61"/>
    </row>
    <row r="47" spans="2:15" x14ac:dyDescent="0.35">
      <c r="C47" s="28"/>
      <c r="E47" s="85"/>
      <c r="F47" s="85"/>
      <c r="G47" s="85"/>
      <c r="H47" s="60"/>
      <c r="I47" s="60"/>
      <c r="J47" s="60"/>
      <c r="K47" s="60"/>
      <c r="L47" s="60"/>
      <c r="M47" s="60"/>
      <c r="N47" s="61"/>
    </row>
    <row r="48" spans="2:15" x14ac:dyDescent="0.35">
      <c r="C48" s="28"/>
      <c r="E48" s="85"/>
      <c r="F48" s="85"/>
      <c r="G48" s="85"/>
      <c r="H48" s="60"/>
      <c r="I48" s="60"/>
      <c r="J48" s="60"/>
      <c r="K48" s="60"/>
      <c r="L48" s="60"/>
      <c r="M48" s="60"/>
      <c r="N48" s="61"/>
    </row>
    <row r="49" spans="3:14" x14ac:dyDescent="0.35">
      <c r="C49" s="28"/>
      <c r="E49" s="85"/>
      <c r="F49" s="85"/>
      <c r="G49" s="85"/>
      <c r="H49" s="60"/>
      <c r="I49" s="60"/>
      <c r="J49" s="60"/>
      <c r="K49" s="60"/>
      <c r="L49" s="60"/>
      <c r="M49" s="60"/>
      <c r="N49" s="61"/>
    </row>
    <row r="50" spans="3:14" x14ac:dyDescent="0.35">
      <c r="C50" s="28"/>
      <c r="E50" s="86"/>
      <c r="F50" s="86"/>
      <c r="G50" s="86"/>
      <c r="H50" s="86"/>
      <c r="I50" s="62"/>
      <c r="J50" s="62"/>
      <c r="K50" s="62"/>
      <c r="L50" s="62"/>
      <c r="M50" s="62"/>
      <c r="N50" s="61"/>
    </row>
    <row r="51" spans="3:14" x14ac:dyDescent="0.35">
      <c r="C51" s="28"/>
      <c r="D51" s="13"/>
      <c r="E51" s="85"/>
      <c r="F51" s="85"/>
      <c r="G51" s="85"/>
      <c r="H51" s="60"/>
      <c r="I51" s="60"/>
      <c r="J51" s="60"/>
      <c r="K51" s="60"/>
      <c r="L51" s="60"/>
      <c r="M51" s="60"/>
      <c r="N51" s="61"/>
    </row>
    <row r="52" spans="3:14" x14ac:dyDescent="0.35">
      <c r="C52" s="28"/>
      <c r="E52" s="85"/>
      <c r="F52" s="85"/>
      <c r="G52" s="85"/>
      <c r="H52" s="60"/>
      <c r="I52" s="60"/>
      <c r="J52" s="60"/>
      <c r="K52" s="60"/>
      <c r="L52" s="60"/>
      <c r="M52" s="60"/>
      <c r="N52" s="61"/>
    </row>
    <row r="53" spans="3:14" x14ac:dyDescent="0.35">
      <c r="C53" s="28"/>
      <c r="E53" s="85"/>
      <c r="F53" s="85"/>
      <c r="G53" s="85"/>
      <c r="H53" s="60"/>
      <c r="I53" s="60"/>
      <c r="J53" s="60"/>
      <c r="K53" s="60"/>
      <c r="L53" s="60"/>
      <c r="M53" s="60"/>
      <c r="N53" s="61"/>
    </row>
  </sheetData>
  <sortState xmlns:xlrd2="http://schemas.microsoft.com/office/spreadsheetml/2017/richdata2" ref="Q6:AB13">
    <sortCondition ref="Q6"/>
  </sortState>
  <mergeCells count="6">
    <mergeCell ref="K37:O37"/>
    <mergeCell ref="B32:D32"/>
    <mergeCell ref="B16:D16"/>
    <mergeCell ref="B1:N1"/>
    <mergeCell ref="B2:N2"/>
    <mergeCell ref="B3:D3"/>
  </mergeCells>
  <phoneticPr fontId="16" type="noConversion"/>
  <pageMargins left="0.7" right="0.7" top="0.75" bottom="0.75" header="0.3" footer="0.3"/>
  <pageSetup paperSize="9" orientation="landscape" horizontalDpi="4294967292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24413-C4D9-467D-BC25-1F0666CD7D82}">
  <dimension ref="A2:S25"/>
  <sheetViews>
    <sheetView topLeftCell="A19" zoomScale="87" zoomScaleNormal="87" workbookViewId="0">
      <selection activeCell="L13" sqref="L13"/>
    </sheetView>
  </sheetViews>
  <sheetFormatPr defaultRowHeight="14.5" x14ac:dyDescent="0.35"/>
  <cols>
    <col min="1" max="1" width="5" style="28" customWidth="1"/>
    <col min="2" max="2" width="16.54296875" customWidth="1"/>
    <col min="3" max="3" width="23.54296875" customWidth="1"/>
    <col min="4" max="4" width="38.08984375" customWidth="1"/>
    <col min="5" max="17" width="8.7265625" customWidth="1"/>
    <col min="18" max="18" width="10" customWidth="1"/>
    <col min="19" max="19" width="8.7265625" hidden="1" customWidth="1"/>
  </cols>
  <sheetData>
    <row r="2" spans="1:19" x14ac:dyDescent="0.35">
      <c r="A2" s="28" t="s">
        <v>118</v>
      </c>
    </row>
    <row r="4" spans="1:19" ht="18" customHeight="1" x14ac:dyDescent="0.35">
      <c r="A4" s="120" t="s">
        <v>114</v>
      </c>
      <c r="B4" s="120" t="s">
        <v>76</v>
      </c>
      <c r="C4" s="120" t="s">
        <v>77</v>
      </c>
      <c r="D4" s="120" t="s">
        <v>78</v>
      </c>
      <c r="E4" s="31" t="s">
        <v>144</v>
      </c>
      <c r="F4" s="31" t="s">
        <v>146</v>
      </c>
      <c r="G4" s="31" t="s">
        <v>145</v>
      </c>
      <c r="H4" s="31" t="s">
        <v>147</v>
      </c>
      <c r="I4" s="31" t="s">
        <v>148</v>
      </c>
      <c r="J4" s="31" t="s">
        <v>149</v>
      </c>
      <c r="K4" s="31" t="s">
        <v>150</v>
      </c>
      <c r="L4" s="31" t="s">
        <v>151</v>
      </c>
      <c r="M4" s="129"/>
      <c r="N4" s="32"/>
      <c r="O4" s="32"/>
      <c r="P4" s="32"/>
      <c r="Q4" s="32"/>
      <c r="R4" s="32"/>
    </row>
    <row r="5" spans="1:19" ht="37.5" customHeight="1" x14ac:dyDescent="0.35">
      <c r="A5" s="120">
        <v>1</v>
      </c>
      <c r="B5" s="119" t="s">
        <v>117</v>
      </c>
      <c r="C5" s="119" t="s">
        <v>79</v>
      </c>
      <c r="D5" s="119" t="s">
        <v>80</v>
      </c>
      <c r="E5" s="29">
        <v>3.75</v>
      </c>
      <c r="F5" s="29">
        <v>3.75</v>
      </c>
      <c r="G5" s="29">
        <v>3</v>
      </c>
      <c r="H5" s="29">
        <v>3.75</v>
      </c>
      <c r="I5" s="29">
        <v>2.5</v>
      </c>
      <c r="J5" s="29">
        <v>3.5</v>
      </c>
      <c r="K5" s="29">
        <v>3.75</v>
      </c>
      <c r="L5" s="29">
        <v>3.5</v>
      </c>
      <c r="M5" s="130"/>
      <c r="N5" s="28"/>
      <c r="O5" s="28"/>
      <c r="P5" s="28"/>
      <c r="Q5" s="28"/>
      <c r="R5" s="28"/>
      <c r="S5" s="28"/>
    </row>
    <row r="6" spans="1:19" ht="56.25" customHeight="1" x14ac:dyDescent="0.35">
      <c r="A6" s="120">
        <v>2</v>
      </c>
      <c r="B6" s="119" t="s">
        <v>81</v>
      </c>
      <c r="C6" s="119" t="s">
        <v>82</v>
      </c>
      <c r="D6" s="119" t="s">
        <v>83</v>
      </c>
      <c r="E6" s="29">
        <v>3.5</v>
      </c>
      <c r="F6" s="29">
        <v>4</v>
      </c>
      <c r="G6" s="29">
        <v>2.75</v>
      </c>
      <c r="H6" s="29">
        <v>3</v>
      </c>
      <c r="I6" s="29">
        <v>2.5</v>
      </c>
      <c r="J6" s="29">
        <v>3</v>
      </c>
      <c r="K6" s="29">
        <v>3.5</v>
      </c>
      <c r="L6" s="29">
        <v>3</v>
      </c>
      <c r="M6" s="130"/>
      <c r="N6" s="28"/>
      <c r="O6" s="28"/>
      <c r="P6" s="28"/>
      <c r="Q6" s="28"/>
      <c r="R6" s="28"/>
      <c r="S6" s="28"/>
    </row>
    <row r="7" spans="1:19" ht="31.5" customHeight="1" x14ac:dyDescent="0.35">
      <c r="A7" s="151">
        <v>3</v>
      </c>
      <c r="B7" s="152" t="s">
        <v>84</v>
      </c>
      <c r="C7" s="152" t="s">
        <v>85</v>
      </c>
      <c r="D7" s="152" t="s">
        <v>86</v>
      </c>
      <c r="E7" s="29">
        <v>3</v>
      </c>
      <c r="F7" s="29">
        <v>3.5</v>
      </c>
      <c r="G7" s="29">
        <v>3</v>
      </c>
      <c r="H7" s="29">
        <v>3.25</v>
      </c>
      <c r="I7" s="29">
        <v>3</v>
      </c>
      <c r="J7" s="29">
        <v>3.25</v>
      </c>
      <c r="K7" s="29">
        <v>3.5</v>
      </c>
      <c r="L7" s="29">
        <v>3.25</v>
      </c>
      <c r="M7" s="130"/>
      <c r="N7" s="28"/>
      <c r="O7" s="28"/>
      <c r="P7" s="28"/>
      <c r="Q7" s="28"/>
      <c r="R7" s="28"/>
      <c r="S7" s="28"/>
    </row>
    <row r="8" spans="1:19" hidden="1" x14ac:dyDescent="0.35">
      <c r="A8" s="151"/>
      <c r="B8" s="152"/>
      <c r="C8" s="152"/>
      <c r="D8" s="152"/>
      <c r="E8" s="29"/>
      <c r="F8" s="29"/>
      <c r="G8" s="29"/>
      <c r="H8" s="29"/>
      <c r="I8" s="29"/>
      <c r="J8" s="29"/>
      <c r="K8" s="29"/>
      <c r="L8" s="29"/>
      <c r="M8" s="130"/>
      <c r="N8" s="28"/>
      <c r="O8" s="28"/>
      <c r="P8" s="28"/>
      <c r="Q8" s="28"/>
      <c r="R8" s="28"/>
      <c r="S8" s="28"/>
    </row>
    <row r="9" spans="1:19" ht="39" x14ac:dyDescent="0.35">
      <c r="A9" s="120">
        <v>4</v>
      </c>
      <c r="B9" s="121" t="s">
        <v>87</v>
      </c>
      <c r="C9" s="119" t="s">
        <v>88</v>
      </c>
      <c r="D9" s="119" t="s">
        <v>89</v>
      </c>
      <c r="E9" s="29">
        <v>3.25</v>
      </c>
      <c r="F9" s="29">
        <v>3.5</v>
      </c>
      <c r="G9" s="29">
        <v>3</v>
      </c>
      <c r="H9" s="29">
        <v>3.5</v>
      </c>
      <c r="I9" s="29">
        <v>3</v>
      </c>
      <c r="J9" s="29">
        <v>3.5</v>
      </c>
      <c r="K9" s="29">
        <v>3.5</v>
      </c>
      <c r="L9" s="29">
        <v>3.5</v>
      </c>
      <c r="M9" s="130"/>
      <c r="N9" s="28"/>
      <c r="O9" s="28"/>
      <c r="P9" s="28"/>
      <c r="Q9" s="28"/>
      <c r="R9" s="28"/>
      <c r="S9" s="28"/>
    </row>
    <row r="10" spans="1:19" ht="42" customHeight="1" x14ac:dyDescent="0.35">
      <c r="A10" s="120">
        <v>5</v>
      </c>
      <c r="B10" s="119" t="s">
        <v>90</v>
      </c>
      <c r="C10" s="119" t="s">
        <v>91</v>
      </c>
      <c r="D10" s="119" t="s">
        <v>92</v>
      </c>
      <c r="E10" s="29">
        <v>3.5</v>
      </c>
      <c r="F10" s="29">
        <v>4</v>
      </c>
      <c r="G10" s="29">
        <v>3</v>
      </c>
      <c r="H10" s="29">
        <v>3.5</v>
      </c>
      <c r="I10" s="29">
        <v>3</v>
      </c>
      <c r="J10" s="29">
        <v>3.5</v>
      </c>
      <c r="K10" s="29">
        <v>4</v>
      </c>
      <c r="L10" s="29">
        <v>3.5</v>
      </c>
      <c r="M10" s="130"/>
      <c r="N10" s="28"/>
      <c r="O10" s="28"/>
      <c r="P10" s="28"/>
      <c r="Q10" s="28"/>
      <c r="R10" s="28"/>
      <c r="S10" s="28"/>
    </row>
    <row r="11" spans="1:19" ht="28.5" customHeight="1" x14ac:dyDescent="0.35">
      <c r="A11" s="120">
        <v>6</v>
      </c>
      <c r="B11" s="119" t="s">
        <v>93</v>
      </c>
      <c r="C11" s="119" t="s">
        <v>94</v>
      </c>
      <c r="D11" s="119" t="s">
        <v>95</v>
      </c>
      <c r="E11" s="29">
        <v>3.5</v>
      </c>
      <c r="F11" s="29">
        <v>3.5</v>
      </c>
      <c r="G11" s="29">
        <v>3</v>
      </c>
      <c r="H11" s="29">
        <v>3.25</v>
      </c>
      <c r="I11" s="29">
        <v>3</v>
      </c>
      <c r="J11" s="29">
        <v>3.25</v>
      </c>
      <c r="K11" s="29">
        <v>3.75</v>
      </c>
      <c r="L11" s="29">
        <v>3.25</v>
      </c>
      <c r="M11" s="130"/>
      <c r="N11" s="28"/>
      <c r="O11" s="28"/>
      <c r="P11" s="28"/>
      <c r="Q11" s="28"/>
      <c r="R11" s="28"/>
      <c r="S11" s="28"/>
    </row>
    <row r="12" spans="1:19" ht="33.75" customHeight="1" x14ac:dyDescent="0.35">
      <c r="A12" s="120">
        <v>7</v>
      </c>
      <c r="B12" s="119" t="s">
        <v>116</v>
      </c>
      <c r="C12" s="119" t="s">
        <v>96</v>
      </c>
      <c r="D12" s="119" t="s">
        <v>97</v>
      </c>
      <c r="E12" s="29">
        <v>3</v>
      </c>
      <c r="F12" s="29">
        <v>3.5</v>
      </c>
      <c r="G12" s="29">
        <v>3</v>
      </c>
      <c r="H12" s="29">
        <v>3.25</v>
      </c>
      <c r="I12" s="29">
        <v>3</v>
      </c>
      <c r="J12" s="29">
        <v>3.25</v>
      </c>
      <c r="K12" s="29">
        <v>3.5</v>
      </c>
      <c r="L12" s="29">
        <v>3.25</v>
      </c>
      <c r="M12" s="130"/>
      <c r="N12" s="28"/>
      <c r="O12" s="28"/>
      <c r="P12" s="28"/>
      <c r="Q12" s="28"/>
      <c r="R12" s="28"/>
      <c r="S12" s="28"/>
    </row>
    <row r="13" spans="1:19" x14ac:dyDescent="0.35">
      <c r="A13" s="29"/>
      <c r="B13" s="56"/>
      <c r="C13" s="56"/>
      <c r="D13" s="56"/>
      <c r="E13" s="116">
        <f>(SUM(E5:E12)/28)*100</f>
        <v>83.928571428571431</v>
      </c>
      <c r="F13" s="116">
        <f t="shared" ref="F13:L13" si="0">SUM(F5:F12)/28*100</f>
        <v>91.964285714285708</v>
      </c>
      <c r="G13" s="116">
        <f>SUM(G5:G12)/28*100</f>
        <v>74.107142857142861</v>
      </c>
      <c r="H13" s="116">
        <f t="shared" si="0"/>
        <v>83.928571428571431</v>
      </c>
      <c r="I13" s="116">
        <f t="shared" si="0"/>
        <v>71.428571428571431</v>
      </c>
      <c r="J13" s="116">
        <f t="shared" si="0"/>
        <v>83.035714285714292</v>
      </c>
      <c r="K13" s="116">
        <f t="shared" si="0"/>
        <v>91.071428571428569</v>
      </c>
      <c r="L13" s="116">
        <f t="shared" si="0"/>
        <v>83.035714285714292</v>
      </c>
      <c r="M13" s="131"/>
      <c r="N13" s="114"/>
      <c r="O13" s="114"/>
      <c r="P13" s="114"/>
      <c r="Q13" s="114"/>
      <c r="R13" s="114"/>
      <c r="S13" s="114">
        <f>SUM(S5:S12)/28*100</f>
        <v>0</v>
      </c>
    </row>
    <row r="15" spans="1:19" x14ac:dyDescent="0.35">
      <c r="A15" s="28" t="s">
        <v>115</v>
      </c>
    </row>
    <row r="17" spans="1:19" x14ac:dyDescent="0.35">
      <c r="A17" s="118" t="s">
        <v>114</v>
      </c>
      <c r="B17" s="118" t="s">
        <v>76</v>
      </c>
      <c r="C17" s="118" t="s">
        <v>77</v>
      </c>
      <c r="D17" s="118" t="s">
        <v>78</v>
      </c>
      <c r="E17" s="31" t="s">
        <v>144</v>
      </c>
      <c r="F17" s="31" t="s">
        <v>146</v>
      </c>
      <c r="G17" s="31" t="s">
        <v>145</v>
      </c>
      <c r="H17" s="31" t="s">
        <v>147</v>
      </c>
      <c r="I17" s="31" t="s">
        <v>148</v>
      </c>
      <c r="J17" s="31" t="s">
        <v>149</v>
      </c>
      <c r="K17" s="31" t="s">
        <v>150</v>
      </c>
      <c r="L17" s="31" t="s">
        <v>151</v>
      </c>
      <c r="M17" s="129"/>
      <c r="N17" s="32"/>
      <c r="O17" s="32"/>
      <c r="P17" s="32"/>
      <c r="Q17" s="32"/>
      <c r="R17" s="32"/>
    </row>
    <row r="18" spans="1:19" ht="42" x14ac:dyDescent="0.35">
      <c r="A18" s="118">
        <v>1</v>
      </c>
      <c r="B18" s="150" t="s">
        <v>98</v>
      </c>
      <c r="C18" s="117" t="s">
        <v>99</v>
      </c>
      <c r="D18" s="132" t="s">
        <v>100</v>
      </c>
      <c r="E18" s="29">
        <v>3.75</v>
      </c>
      <c r="F18" s="29">
        <v>3.75</v>
      </c>
      <c r="G18" s="29">
        <v>3</v>
      </c>
      <c r="H18" s="29">
        <v>3.75</v>
      </c>
      <c r="I18" s="29">
        <v>2</v>
      </c>
      <c r="J18" s="29">
        <v>3.75</v>
      </c>
      <c r="K18" s="29">
        <v>3.5</v>
      </c>
      <c r="L18" s="29">
        <v>3.75</v>
      </c>
      <c r="M18" s="130"/>
      <c r="N18" s="28"/>
      <c r="O18" s="28"/>
      <c r="P18" s="28"/>
      <c r="Q18" s="28"/>
      <c r="R18" s="28"/>
      <c r="S18" s="28"/>
    </row>
    <row r="19" spans="1:19" ht="42" x14ac:dyDescent="0.35">
      <c r="A19" s="118">
        <v>2</v>
      </c>
      <c r="B19" s="150"/>
      <c r="C19" s="117" t="s">
        <v>101</v>
      </c>
      <c r="D19" s="132" t="s">
        <v>102</v>
      </c>
      <c r="E19" s="29">
        <v>3.75</v>
      </c>
      <c r="F19" s="29">
        <v>3.75</v>
      </c>
      <c r="G19" s="29">
        <v>3</v>
      </c>
      <c r="H19" s="29">
        <v>3.75</v>
      </c>
      <c r="I19" s="29">
        <v>2</v>
      </c>
      <c r="J19" s="29">
        <v>3.75</v>
      </c>
      <c r="K19" s="29">
        <v>3.5</v>
      </c>
      <c r="L19" s="29">
        <v>3.75</v>
      </c>
      <c r="M19" s="130"/>
      <c r="N19" s="28"/>
      <c r="O19" s="28"/>
      <c r="P19" s="28"/>
      <c r="Q19" s="28"/>
      <c r="R19" s="28"/>
      <c r="S19" s="28"/>
    </row>
    <row r="20" spans="1:19" ht="28" x14ac:dyDescent="0.35">
      <c r="A20" s="118">
        <v>3</v>
      </c>
      <c r="B20" s="150" t="s">
        <v>103</v>
      </c>
      <c r="C20" s="117" t="s">
        <v>104</v>
      </c>
      <c r="D20" s="132" t="s">
        <v>105</v>
      </c>
      <c r="E20" s="29">
        <v>3.75</v>
      </c>
      <c r="F20" s="29">
        <v>3.75</v>
      </c>
      <c r="G20" s="29">
        <v>3</v>
      </c>
      <c r="H20" s="29">
        <v>3.75</v>
      </c>
      <c r="I20" s="29">
        <v>3</v>
      </c>
      <c r="J20" s="29">
        <v>3.75</v>
      </c>
      <c r="K20" s="29">
        <v>4</v>
      </c>
      <c r="L20" s="29">
        <v>3.75</v>
      </c>
      <c r="M20" s="130"/>
      <c r="N20" s="28"/>
      <c r="O20" s="28"/>
      <c r="P20" s="28"/>
      <c r="Q20" s="28"/>
      <c r="R20" s="28"/>
      <c r="S20" s="28"/>
    </row>
    <row r="21" spans="1:19" ht="42" x14ac:dyDescent="0.35">
      <c r="A21" s="118">
        <v>4</v>
      </c>
      <c r="B21" s="150"/>
      <c r="C21" s="117" t="s">
        <v>106</v>
      </c>
      <c r="D21" s="132" t="s">
        <v>107</v>
      </c>
      <c r="E21" s="29">
        <v>3.75</v>
      </c>
      <c r="F21" s="29">
        <v>3.75</v>
      </c>
      <c r="G21" s="29">
        <v>3</v>
      </c>
      <c r="H21" s="29">
        <v>3.75</v>
      </c>
      <c r="I21" s="29">
        <v>2.5</v>
      </c>
      <c r="J21" s="29">
        <v>3.75</v>
      </c>
      <c r="K21" s="29">
        <v>3.75</v>
      </c>
      <c r="L21" s="29">
        <v>3.75</v>
      </c>
      <c r="M21" s="130"/>
      <c r="N21" s="28"/>
      <c r="O21" s="28"/>
      <c r="P21" s="28"/>
      <c r="Q21" s="28"/>
      <c r="R21" s="28"/>
      <c r="S21" s="28"/>
    </row>
    <row r="22" spans="1:19" ht="48.5" customHeight="1" x14ac:dyDescent="0.35">
      <c r="A22" s="118">
        <v>5</v>
      </c>
      <c r="B22" s="150" t="s">
        <v>108</v>
      </c>
      <c r="C22" s="117" t="s">
        <v>109</v>
      </c>
      <c r="D22" s="132" t="s">
        <v>110</v>
      </c>
      <c r="E22" s="29">
        <v>3.75</v>
      </c>
      <c r="F22" s="29">
        <v>3.75</v>
      </c>
      <c r="G22" s="29">
        <v>3</v>
      </c>
      <c r="H22" s="29">
        <v>3.75</v>
      </c>
      <c r="I22" s="29">
        <v>3</v>
      </c>
      <c r="J22" s="29">
        <v>3.75</v>
      </c>
      <c r="K22" s="29">
        <v>3.75</v>
      </c>
      <c r="L22" s="29">
        <v>3.75</v>
      </c>
      <c r="M22" s="130"/>
      <c r="N22" s="28"/>
      <c r="O22" s="28"/>
      <c r="P22" s="28"/>
      <c r="Q22" s="28"/>
      <c r="R22" s="28"/>
      <c r="S22" s="28"/>
    </row>
    <row r="23" spans="1:19" ht="56" x14ac:dyDescent="0.35">
      <c r="A23" s="118">
        <v>6</v>
      </c>
      <c r="B23" s="150"/>
      <c r="C23" s="117" t="s">
        <v>111</v>
      </c>
      <c r="D23" s="132" t="s">
        <v>112</v>
      </c>
      <c r="E23" s="29">
        <v>3</v>
      </c>
      <c r="F23" s="29">
        <v>3</v>
      </c>
      <c r="G23" s="29">
        <v>3</v>
      </c>
      <c r="H23" s="29">
        <v>3</v>
      </c>
      <c r="I23" s="29">
        <v>3</v>
      </c>
      <c r="J23" s="29">
        <v>3</v>
      </c>
      <c r="K23" s="29">
        <v>3</v>
      </c>
      <c r="L23" s="29">
        <v>3</v>
      </c>
      <c r="M23" s="130"/>
      <c r="N23" s="28"/>
      <c r="O23" s="28"/>
      <c r="P23" s="28"/>
      <c r="Q23" s="28"/>
      <c r="R23" s="28"/>
      <c r="S23" s="28"/>
    </row>
    <row r="24" spans="1:19" x14ac:dyDescent="0.35">
      <c r="A24" s="29"/>
      <c r="B24" s="56"/>
      <c r="C24" s="56"/>
      <c r="D24" s="56"/>
      <c r="E24" s="116">
        <f t="shared" ref="E24:L24" si="1">SUM(E18:E23)/24*100</f>
        <v>90.625</v>
      </c>
      <c r="F24" s="116">
        <f t="shared" si="1"/>
        <v>90.625</v>
      </c>
      <c r="G24" s="116">
        <f t="shared" si="1"/>
        <v>75</v>
      </c>
      <c r="H24" s="116">
        <f t="shared" si="1"/>
        <v>90.625</v>
      </c>
      <c r="I24" s="116">
        <f t="shared" si="1"/>
        <v>64.583333333333343</v>
      </c>
      <c r="J24" s="116">
        <f t="shared" si="1"/>
        <v>90.625</v>
      </c>
      <c r="K24" s="116">
        <f t="shared" si="1"/>
        <v>89.583333333333343</v>
      </c>
      <c r="L24" s="116">
        <f t="shared" si="1"/>
        <v>90.625</v>
      </c>
      <c r="M24" s="131"/>
      <c r="N24" s="114"/>
      <c r="O24" s="114"/>
      <c r="P24" s="114"/>
      <c r="Q24" s="114"/>
      <c r="R24" s="114"/>
      <c r="S24" s="114">
        <f>SUM(S18:S23)/24*100</f>
        <v>0</v>
      </c>
    </row>
    <row r="25" spans="1:19" x14ac:dyDescent="0.35">
      <c r="D25" s="115" t="s">
        <v>113</v>
      </c>
      <c r="E25" s="134">
        <f t="shared" ref="E25:L25" si="2">SUM(E13+E24)/2</f>
        <v>87.276785714285722</v>
      </c>
      <c r="F25" s="134">
        <f t="shared" si="2"/>
        <v>91.294642857142861</v>
      </c>
      <c r="G25" s="134">
        <f t="shared" si="2"/>
        <v>74.553571428571431</v>
      </c>
      <c r="H25" s="134">
        <f t="shared" si="2"/>
        <v>87.276785714285722</v>
      </c>
      <c r="I25" s="134">
        <f t="shared" si="2"/>
        <v>68.00595238095238</v>
      </c>
      <c r="J25" s="134">
        <f t="shared" si="2"/>
        <v>86.830357142857139</v>
      </c>
      <c r="K25" s="134">
        <f t="shared" si="2"/>
        <v>90.327380952380963</v>
      </c>
      <c r="L25" s="134">
        <f t="shared" si="2"/>
        <v>86.830357142857139</v>
      </c>
      <c r="M25" s="114"/>
      <c r="N25" s="114"/>
      <c r="O25" s="114"/>
      <c r="P25" s="114"/>
      <c r="Q25" s="114"/>
      <c r="R25" s="114"/>
      <c r="S25" s="114">
        <f>SUM(S13+S24)/2</f>
        <v>0</v>
      </c>
    </row>
  </sheetData>
  <mergeCells count="7">
    <mergeCell ref="B22:B23"/>
    <mergeCell ref="A7:A8"/>
    <mergeCell ref="B7:B8"/>
    <mergeCell ref="C7:C8"/>
    <mergeCell ref="D7:D8"/>
    <mergeCell ref="B18:B19"/>
    <mergeCell ref="B20:B2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24-25</vt:lpstr>
      <vt:lpstr>tgs</vt:lpstr>
      <vt:lpstr>Skill lab</vt:lpstr>
      <vt:lpstr>A&amp;I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Windows</dc:creator>
  <cp:lastModifiedBy>hp</cp:lastModifiedBy>
  <cp:lastPrinted>2022-01-24T20:45:06Z</cp:lastPrinted>
  <dcterms:created xsi:type="dcterms:W3CDTF">2017-01-17T08:03:52Z</dcterms:created>
  <dcterms:modified xsi:type="dcterms:W3CDTF">2025-02-14T04:50:45Z</dcterms:modified>
</cp:coreProperties>
</file>